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arhusuniversitet.sharepoint.com/sites/HR/hrlon/Vejledninger/"/>
    </mc:Choice>
  </mc:AlternateContent>
  <xr:revisionPtr revIDLastSave="27" documentId="8_{C79AE39B-959C-40BB-A1A8-7D470ADA4306}" xr6:coauthVersionLast="47" xr6:coauthVersionMax="47" xr10:uidLastSave="{FCFAD22D-5953-46ED-8591-C07AB8AFD53E}"/>
  <bookViews>
    <workbookView xWindow="-120" yWindow="-120" windowWidth="29040" windowHeight="15840" tabRatio="840" xr2:uid="{00000000-000D-0000-FFFF-FFFF00000000}"/>
  </bookViews>
  <sheets>
    <sheet name="Principper" sheetId="6" r:id="rId1"/>
  </sheets>
  <definedNames>
    <definedName name="_xlnm._FilterDatabase" localSheetId="0" hidden="1">Principper!$A$3:$T$309</definedName>
    <definedName name="_Toc482876821" localSheetId="0">Principper!$H$303</definedName>
    <definedName name="_Toc482876822" localSheetId="0">Principper!$H$306</definedName>
    <definedName name="_Toc482876823" localSheetId="0">Principper!$H$309</definedName>
    <definedName name="_Toc482876824" localSheetId="0">Principper!$H$312</definedName>
    <definedName name="_Toc482876825" localSheetId="0">Principper!$H$316</definedName>
    <definedName name="_Toc482876827" localSheetId="0">Principper!$H$319</definedName>
    <definedName name="_Toc482876828" localSheetId="0">Principper!$H$321</definedName>
    <definedName name="_Toc482876829" localSheetId="0">Principper!$H$323</definedName>
    <definedName name="_Toc482876831" localSheetId="0">Principper!$H$325</definedName>
    <definedName name="_Toc482876832" localSheetId="0">Principper!$H$329</definedName>
    <definedName name="_Toc482876833" localSheetId="0">Principper!$H$332</definedName>
    <definedName name="_Toc482876834" localSheetId="0">Principper!$H$334</definedName>
    <definedName name="_Toc482876835" localSheetId="0">Principper!$H$337</definedName>
    <definedName name="_Toc482876836" localSheetId="0">Principper!$H$342</definedName>
    <definedName name="_Toc482876837" localSheetId="0">Principper!$H$347</definedName>
    <definedName name="_Toc482876838" localSheetId="0">Principper!$H$350</definedName>
    <definedName name="_Toc482876839" localSheetId="0">Principper!$H$353</definedName>
    <definedName name="_Toc482876840" localSheetId="0">Principper!$H$356</definedName>
    <definedName name="Print_Area" localSheetId="0">Principper!$H$2:$O$303</definedName>
    <definedName name="Print_Titles" localSheetId="0">Principper!$2:$3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6" l="1"/>
  <c r="L10" i="6"/>
  <c r="B177" i="6"/>
  <c r="D177" i="6" s="1"/>
  <c r="C177" i="6" l="1"/>
  <c r="M273" i="6"/>
  <c r="L273" i="6"/>
  <c r="M272" i="6"/>
  <c r="L272" i="6"/>
  <c r="K255" i="6" l="1"/>
  <c r="I255" i="6"/>
  <c r="R249" i="6"/>
  <c r="Q249" i="6"/>
  <c r="R248" i="6"/>
  <c r="Q248" i="6"/>
  <c r="R236" i="6"/>
  <c r="Q236" i="6"/>
  <c r="R202" i="6"/>
  <c r="Q202" i="6"/>
  <c r="R129" i="6"/>
  <c r="Q129" i="6"/>
  <c r="R106" i="6"/>
  <c r="Q106" i="6"/>
  <c r="B44" i="6"/>
  <c r="D44" i="6" s="1"/>
  <c r="L43" i="6"/>
  <c r="R42" i="6"/>
  <c r="Q42" i="6"/>
  <c r="R41" i="6"/>
  <c r="Q41" i="6"/>
  <c r="R40" i="6"/>
  <c r="Q40" i="6"/>
  <c r="R39" i="6"/>
  <c r="Q39" i="6"/>
  <c r="R38" i="6"/>
  <c r="Q38" i="6"/>
  <c r="R33" i="6"/>
  <c r="Q33" i="6"/>
  <c r="M33" i="6"/>
  <c r="L33" i="6"/>
  <c r="R2" i="6"/>
  <c r="Q2" i="6"/>
  <c r="B2" i="6"/>
  <c r="C2" i="6" s="1"/>
  <c r="M1" i="6"/>
  <c r="L1" i="6"/>
  <c r="D2" i="6" l="1"/>
  <c r="R3" i="6"/>
  <c r="C44" i="6"/>
</calcChain>
</file>

<file path=xl/sharedStrings.xml><?xml version="1.0" encoding="utf-8"?>
<sst xmlns="http://schemas.openxmlformats.org/spreadsheetml/2006/main" count="3398" uniqueCount="1241">
  <si>
    <t>Kode</t>
  </si>
  <si>
    <t>opslag STIKO</t>
  </si>
  <si>
    <t>opslag ny STIKO</t>
  </si>
  <si>
    <t>opslag St./PKAT</t>
  </si>
  <si>
    <t>St.kategori</t>
  </si>
  <si>
    <t>Kode1</t>
  </si>
  <si>
    <t>Kode2</t>
  </si>
  <si>
    <t>Principper for brug af stillingsbegreber på AU</t>
  </si>
  <si>
    <t>Relevante afsnit til institutterne er angivet med blå skrift</t>
  </si>
  <si>
    <t>FDD - version 52, den 08-04-2024</t>
  </si>
  <si>
    <t>Tjek STIKO</t>
  </si>
  <si>
    <t>KAT</t>
  </si>
  <si>
    <t>Søgeord/</t>
  </si>
  <si>
    <t>Note</t>
  </si>
  <si>
    <t>Rettet</t>
  </si>
  <si>
    <t>o</t>
  </si>
  <si>
    <t>-</t>
  </si>
  <si>
    <t>TAP</t>
  </si>
  <si>
    <r>
      <rPr>
        <b/>
        <sz val="11"/>
        <color theme="9" tint="-0.249977111117893"/>
        <rFont val="Calibri"/>
        <family val="2"/>
        <scheme val="minor"/>
      </rPr>
      <t>TAP</t>
    </r>
    <r>
      <rPr>
        <b/>
        <sz val="11"/>
        <color theme="1"/>
        <rFont val="Calibri"/>
        <family val="2"/>
        <scheme val="minor"/>
      </rPr>
      <t xml:space="preserve"> - Stilling</t>
    </r>
  </si>
  <si>
    <t>St.type</t>
  </si>
  <si>
    <t>PKAT</t>
  </si>
  <si>
    <t>STIKO - formler</t>
  </si>
  <si>
    <t>STIKO</t>
  </si>
  <si>
    <t>STIKO navn</t>
  </si>
  <si>
    <t>Løngruppe</t>
  </si>
  <si>
    <t>Kriterie</t>
  </si>
  <si>
    <t>Diff.STIKO</t>
  </si>
  <si>
    <t>St.kat</t>
  </si>
  <si>
    <t>s</t>
  </si>
  <si>
    <t>TAP   -Leder</t>
  </si>
  <si>
    <t>Ledere på AU</t>
  </si>
  <si>
    <t/>
  </si>
  <si>
    <t>411 / AC / 04090 Rektor</t>
  </si>
  <si>
    <t>411 / AC</t>
  </si>
  <si>
    <t>AC-411</t>
  </si>
  <si>
    <t>Rektor</t>
  </si>
  <si>
    <t>411 Rektoratet</t>
  </si>
  <si>
    <t>AC-PKAT</t>
  </si>
  <si>
    <t>04090 Rektor</t>
  </si>
  <si>
    <t>Niv.1</t>
  </si>
  <si>
    <t>411 / AC / 03791 Prorektor for Uddannelse</t>
  </si>
  <si>
    <t>Prorektor</t>
  </si>
  <si>
    <t>03791 Prorektor for Uddannelse</t>
  </si>
  <si>
    <t>Prorektor for Uddannelse</t>
  </si>
  <si>
    <t>Niv.2</t>
  </si>
  <si>
    <t>411 / AC / 05176 Universitetsdirektør</t>
  </si>
  <si>
    <t>Universitetsdirektør</t>
  </si>
  <si>
    <t>05176 Universitetsdirektør</t>
  </si>
  <si>
    <t>412 / AC / 12025 Dekan</t>
  </si>
  <si>
    <t>412 / AC</t>
  </si>
  <si>
    <t>AC-412</t>
  </si>
  <si>
    <t>Dekan</t>
  </si>
  <si>
    <t>412 Dekan</t>
  </si>
  <si>
    <t>12025 Dekan</t>
  </si>
  <si>
    <t>Erhvervsdirektør</t>
  </si>
  <si>
    <t>420 Erhvervsdirektør</t>
  </si>
  <si>
    <t>01244 Erhvervsdirektør</t>
  </si>
  <si>
    <t>Niv.2 Refererer til Rektor</t>
  </si>
  <si>
    <t>414 / AC / 03844 Prodekan</t>
  </si>
  <si>
    <t>414 / AC</t>
  </si>
  <si>
    <t>AC-414</t>
  </si>
  <si>
    <t>Prodekan</t>
  </si>
  <si>
    <t>414 Prodekan</t>
  </si>
  <si>
    <t>03844 Prodekan</t>
  </si>
  <si>
    <t>Niv.3 Trin 20</t>
  </si>
  <si>
    <t>Chefkonsulent uden personaleledelse. Prodekan m. personaleledelse er trin 21.</t>
  </si>
  <si>
    <t>413 / AC / 01958 Institutleder</t>
  </si>
  <si>
    <t>413 / AC</t>
  </si>
  <si>
    <t>AC-413</t>
  </si>
  <si>
    <t>Institutleder</t>
  </si>
  <si>
    <t>413 Institutleder</t>
  </si>
  <si>
    <t>01958 Institutleder</t>
  </si>
  <si>
    <t>Niv.3</t>
  </si>
  <si>
    <t>413 / AC / 00833 Centerleder</t>
  </si>
  <si>
    <t xml:space="preserve">Centerleder på </t>
  </si>
  <si>
    <t>00833 Centerleder</t>
  </si>
  <si>
    <t>Centerleder</t>
  </si>
  <si>
    <t>Niv.3   NAT: iNANO</t>
  </si>
  <si>
    <t>VIP håndholdes</t>
  </si>
  <si>
    <t>VIP</t>
  </si>
  <si>
    <t>VIP-STIKO</t>
  </si>
  <si>
    <t>Niv.3   NAT: BiRC</t>
  </si>
  <si>
    <t>415 / AC / 00951 Direktør</t>
  </si>
  <si>
    <t>415 / AC</t>
  </si>
  <si>
    <t>AC-415</t>
  </si>
  <si>
    <t>Direktør på</t>
  </si>
  <si>
    <t>415 Administrativ leder</t>
  </si>
  <si>
    <t>00951 Direktør</t>
  </si>
  <si>
    <t>951</t>
  </si>
  <si>
    <t>Direktør</t>
  </si>
  <si>
    <t>Niv.3   BSS: IT-Vest</t>
  </si>
  <si>
    <t>øvrige enheder</t>
  </si>
  <si>
    <t>Niv.3   Tech: DCA, DCE</t>
  </si>
  <si>
    <t>Niv.3   AIAS - Refererer til Rektor</t>
  </si>
  <si>
    <t>415 / AC / 00107 Administrationschef</t>
  </si>
  <si>
    <t>Administrationschef</t>
  </si>
  <si>
    <t>00107 Administrationschef</t>
  </si>
  <si>
    <t>415 / 201 TJENESTEMÆND / 40100 Administrationschef</t>
  </si>
  <si>
    <t>415 / 201 TJENESTEMÆND</t>
  </si>
  <si>
    <t>201-415</t>
  </si>
  <si>
    <t>201 TJENESTEMÆND</t>
  </si>
  <si>
    <t>40100 Administrationschef</t>
  </si>
  <si>
    <t>Niv.3  Særskilt STIKO aht pension</t>
  </si>
  <si>
    <t>415 / AC / 00874 Chefrådgiver</t>
  </si>
  <si>
    <t>Chefrådgiver</t>
  </si>
  <si>
    <t>00874 Chefrådgiver</t>
  </si>
  <si>
    <t>Niv.3  Indgår i fakultetsledelsen  (Arts og NAT)</t>
  </si>
  <si>
    <t>415 / AC / 04595 Stabschef</t>
  </si>
  <si>
    <t>Stabschef</t>
  </si>
  <si>
    <t>04595 Stabschef</t>
  </si>
  <si>
    <t>Niv.3   Refererer til Rektor</t>
  </si>
  <si>
    <t>415 / AC / 05280 Vicedirektør</t>
  </si>
  <si>
    <t>Vicedirektør</t>
  </si>
  <si>
    <t>05280 Vicedirektør</t>
  </si>
  <si>
    <t>415 / AC / 00833 Centerleder</t>
  </si>
  <si>
    <t>Niv.3 Adm: Uni.pædagogik</t>
  </si>
  <si>
    <t>416 / AC / 04333 Sekretariatsleder</t>
  </si>
  <si>
    <t>416 / AC</t>
  </si>
  <si>
    <t>AC-416</t>
  </si>
  <si>
    <t>Sekretariatsleder</t>
  </si>
  <si>
    <t>416 Funktions-/sekretariatsleder</t>
  </si>
  <si>
    <t>04333 Sekretariatsleder</t>
  </si>
  <si>
    <t>Niv.4. Trin 21</t>
  </si>
  <si>
    <t>416 / 240 KONTORFUNKTIONÆRER / 04333 Sekretariatsleder</t>
  </si>
  <si>
    <t>416 / 240 KONTORFUNKTIONÆRER</t>
  </si>
  <si>
    <t>240-416</t>
  </si>
  <si>
    <t>240 KONTORFUNKTIONÆRER</t>
  </si>
  <si>
    <t>Niv.4</t>
  </si>
  <si>
    <t>416 / 540 KORRESPONDENTER / 04333 Sekretariatsleder</t>
  </si>
  <si>
    <t>416 / 540 KORRESPONDENTER</t>
  </si>
  <si>
    <t>540-416</t>
  </si>
  <si>
    <t>540 KORRESPONDENTER</t>
  </si>
  <si>
    <t>416 / AC / 01456 Funktionschef</t>
  </si>
  <si>
    <t>Funktionschef</t>
  </si>
  <si>
    <t>01456 Funktionschef</t>
  </si>
  <si>
    <t>416 / 060 JOURNALISTER / 01456 Funktionschef / Jour</t>
  </si>
  <si>
    <t>416 / 060 JOURNALISTER / Jour</t>
  </si>
  <si>
    <t>60-416</t>
  </si>
  <si>
    <t>Jour</t>
  </si>
  <si>
    <t>060 JOURNALISTER</t>
  </si>
  <si>
    <t>416 / 239 EDB-MEDARB. PROSA / 01456 Funktionschef</t>
  </si>
  <si>
    <t>416 / 239 EDB-MEDARB. PROSA</t>
  </si>
  <si>
    <t>239-416</t>
  </si>
  <si>
    <t>239 EDB-MEDARB. PROSA</t>
  </si>
  <si>
    <t>416 / 240 KONTORFUNKTIONÆRER / 01456 Funktionschef</t>
  </si>
  <si>
    <t>416 / 179 HÅNDVÆRKERE I STATEN / 01456 Funktionschef</t>
  </si>
  <si>
    <t>416 / 179 HÅNDVÆRKERE I STATEN</t>
  </si>
  <si>
    <t>179-416</t>
  </si>
  <si>
    <t>179 HÅNDVÆRKERE I STATEN</t>
  </si>
  <si>
    <t>416 / 293 SÆRLIGT AFLØNNEDE / 01456 Funktionschef</t>
  </si>
  <si>
    <t>416 / 293 SÆRLIGT AFLØNNEDE</t>
  </si>
  <si>
    <t>293-416</t>
  </si>
  <si>
    <t>293 SÆRLIGT AFLØNNEDE</t>
  </si>
  <si>
    <t>416 / 540 KORRESPONDENTER / 01456 Funktionschef</t>
  </si>
  <si>
    <t>417 / AC / 00166 Afsnitsleder</t>
  </si>
  <si>
    <t>417 / AC</t>
  </si>
  <si>
    <t>AC-417</t>
  </si>
  <si>
    <t>Afsnitsleder</t>
  </si>
  <si>
    <t>417 Afsnits-/teamleder</t>
  </si>
  <si>
    <t>00166 Afsnitsleder</t>
  </si>
  <si>
    <t>Niv.5. Trin 21</t>
  </si>
  <si>
    <t>417 / 054 MASKINMESTRE / 00991 Driftsinspektør</t>
  </si>
  <si>
    <t>417 / 054 MASKINMESTRE</t>
  </si>
  <si>
    <t>54-417</t>
  </si>
  <si>
    <t>Driftsinspektør</t>
  </si>
  <si>
    <t>054 MASKINMESTRE</t>
  </si>
  <si>
    <t>00991 Driftsinspektør</t>
  </si>
  <si>
    <t>991</t>
  </si>
  <si>
    <t>Niv.5</t>
  </si>
  <si>
    <t>417 / 179 HÅNDVÆRKERE I STATEN / 00991 Driftsinspektør</t>
  </si>
  <si>
    <t>417 / 179 HÅNDVÆRKERE I STATEN</t>
  </si>
  <si>
    <t>179-417</t>
  </si>
  <si>
    <t>417 / 239 EDB-MEDARB. PROSA / 00991 Driftsinspektør</t>
  </si>
  <si>
    <t>417 / 239 EDB-MEDARB. PROSA</t>
  </si>
  <si>
    <t>239-417</t>
  </si>
  <si>
    <t>417 / 054 MASKINMESTRE / 00992 Driftsleder</t>
  </si>
  <si>
    <t>Driftsleder</t>
  </si>
  <si>
    <t>00992 Driftsleder</t>
  </si>
  <si>
    <t>992</t>
  </si>
  <si>
    <t>417 / 115 JORDBRUGSTEKNIKERE / 00992 Driftsleder</t>
  </si>
  <si>
    <t>417 / 115 JORDBRUGSTEKNIKERE</t>
  </si>
  <si>
    <t>115-417</t>
  </si>
  <si>
    <t>115 JORDBRUGSTEKNIKERE</t>
  </si>
  <si>
    <t>417 / 139 GARTN. OG GARTNERIARB / 00992 Driftsleder</t>
  </si>
  <si>
    <t>417 / 139 GARTN. OG GARTNERIARB</t>
  </si>
  <si>
    <t>139-417</t>
  </si>
  <si>
    <t>139 GARTN. OG GARTNERIARB</t>
  </si>
  <si>
    <t>417 / 240 KONTORFUNKTIONÆRER / 00992 Driftsleder</t>
  </si>
  <si>
    <t>417 / 240 KONTORFUNKTIONÆRER</t>
  </si>
  <si>
    <t>240-417</t>
  </si>
  <si>
    <t>417 / 240 KONTORFUNKTIONÆRER / 04333 Sekretariatsleder</t>
  </si>
  <si>
    <t>417 / AC / 04825 Teamleder</t>
  </si>
  <si>
    <t>Teamleder</t>
  </si>
  <si>
    <t>04825 Teamleder</t>
  </si>
  <si>
    <t>417 / 179 HÅNDVÆRKERE I STATEN / 04825 Teamleder</t>
  </si>
  <si>
    <t>417 / 239 EDB-MEDARB. PROSA / 04825 Teamleder</t>
  </si>
  <si>
    <t>417 / 240 KONTORFUNKTIONÆRER / 04825 Teamleder</t>
  </si>
  <si>
    <t>417 / 247 RENGØRINGSASSISTENTER / 04825 Teamleder</t>
  </si>
  <si>
    <t>417 / 247 RENGØRINGSASSISTENTER</t>
  </si>
  <si>
    <t>247-417</t>
  </si>
  <si>
    <t>247 RENGØRINGSASSISTENTER</t>
  </si>
  <si>
    <t>Stilling</t>
  </si>
  <si>
    <t>421 / AC / 00860 Chefkonsulent / CK</t>
  </si>
  <si>
    <t>421 / AC / CK</t>
  </si>
  <si>
    <t>AC-421</t>
  </si>
  <si>
    <t>TAP   -Adm</t>
  </si>
  <si>
    <t>CK</t>
  </si>
  <si>
    <t>Chefkonsulent</t>
  </si>
  <si>
    <t>421 Chef-/specialkonsulent</t>
  </si>
  <si>
    <t>00860 Chefkonsulent</t>
  </si>
  <si>
    <t>Trin 20</t>
  </si>
  <si>
    <t>421 / AC / 04577 Specialkonsulent / SK</t>
  </si>
  <si>
    <t>421 / AC / SK</t>
  </si>
  <si>
    <t>SK</t>
  </si>
  <si>
    <t>Specialkonsulent</t>
  </si>
  <si>
    <t>04577 Specialkonsulent</t>
  </si>
  <si>
    <t>Trin 19</t>
  </si>
  <si>
    <t>Med rådighedstillæg</t>
  </si>
  <si>
    <t>422 Fuldmægtig</t>
  </si>
  <si>
    <t>01445 Fuldmægtig</t>
  </si>
  <si>
    <t>Fuldmægtig</t>
  </si>
  <si>
    <t>422 / AC / 01445 Fuldmægtig</t>
  </si>
  <si>
    <t>422 / AC</t>
  </si>
  <si>
    <t>AC-422</t>
  </si>
  <si>
    <t>Flere løngrupper</t>
  </si>
  <si>
    <t>Gen. forløb / Bachelor</t>
  </si>
  <si>
    <t>AC-personale m.fl.</t>
  </si>
  <si>
    <t>Uden rådighedstilæg</t>
  </si>
  <si>
    <t>451 AC-personale m.fl.</t>
  </si>
  <si>
    <t>00178 Akademisk Medarb.</t>
  </si>
  <si>
    <t>Akademisk Medarb.</t>
  </si>
  <si>
    <t>Uden rådighedstillæg</t>
  </si>
  <si>
    <t>451 / AC / 00178 Akademisk Medarb.</t>
  </si>
  <si>
    <t>451 / AC</t>
  </si>
  <si>
    <t>AC-451</t>
  </si>
  <si>
    <t>AC-TAP, 
Akademisk Medarbejder</t>
  </si>
  <si>
    <t>451 / 038 Bibliotekarer / 00510 Bibliotekar / BIB</t>
  </si>
  <si>
    <t>451 / 038 Bibliotekarer / BIB</t>
  </si>
  <si>
    <t>38-451</t>
  </si>
  <si>
    <t>BIB</t>
  </si>
  <si>
    <t>Bibliotekar</t>
  </si>
  <si>
    <t>038 Bibliotekarer</t>
  </si>
  <si>
    <t>00510 Bibliotekar</t>
  </si>
  <si>
    <t>Bibliotekar forløb</t>
  </si>
  <si>
    <t>Bibliotekar - op til trin 7</t>
  </si>
  <si>
    <t>451 / 201 TJENESTEMÆND / 40860 Bibliotekar / BIB</t>
  </si>
  <si>
    <t>451 / 201 TJENESTEMÆND / BIB</t>
  </si>
  <si>
    <t>201-451</t>
  </si>
  <si>
    <t>40860 Bibliotekar</t>
  </si>
  <si>
    <t>Tjenst.</t>
  </si>
  <si>
    <t>Særskilt STIKO aht pension</t>
  </si>
  <si>
    <t>451 / 060 JOURNALISTER / 02015 Journalist / Jour</t>
  </si>
  <si>
    <t>451 / 060 JOURNALISTER / Jour</t>
  </si>
  <si>
    <t>60-451</t>
  </si>
  <si>
    <t>Journalist</t>
  </si>
  <si>
    <t>02015 Journalist</t>
  </si>
  <si>
    <t>Journalister, nyt</t>
  </si>
  <si>
    <t>Trin 1-7</t>
  </si>
  <si>
    <t>451 / 065 Læreruddannede / 02830 Lærer</t>
  </si>
  <si>
    <t>451 / 065 Læreruddannede</t>
  </si>
  <si>
    <t>65-451</t>
  </si>
  <si>
    <t>Lærer</t>
  </si>
  <si>
    <t>065 Læreruddannede</t>
  </si>
  <si>
    <t>02830 Lærer</t>
  </si>
  <si>
    <t>451 / 173 Lærere, overensk. / 02830 Lærer</t>
  </si>
  <si>
    <t>451 / 173 Lærere, overensk.</t>
  </si>
  <si>
    <t>173-451</t>
  </si>
  <si>
    <t>173 Lærere, overensk.</t>
  </si>
  <si>
    <t>452 / 069 TANDLÆGER (HELTIDS) / 04814 Tandlæge / 53</t>
  </si>
  <si>
    <t>452 / 069 TANDLÆGER (HELTIDS) / 53</t>
  </si>
  <si>
    <t>69-452-53</t>
  </si>
  <si>
    <t>TAP   -Tek.adm</t>
  </si>
  <si>
    <t>Tandlæge</t>
  </si>
  <si>
    <t>452 Tandlæge</t>
  </si>
  <si>
    <t>069 TANDLÆGER (HELTIDS)</t>
  </si>
  <si>
    <t>04814 Tandlæge</t>
  </si>
  <si>
    <t>Generelt forløb</t>
  </si>
  <si>
    <r>
      <t xml:space="preserve">Klasse 53, </t>
    </r>
    <r>
      <rPr>
        <sz val="11"/>
        <color theme="9" tint="-0.499984740745262"/>
        <rFont val="Calibri"/>
        <family val="2"/>
        <scheme val="minor"/>
      </rPr>
      <t>se note</t>
    </r>
  </si>
  <si>
    <t>452 / 069 TANDLÆGER (HELTIDS) / 02851 Ledende Tandlæge / 53</t>
  </si>
  <si>
    <t>02851 Ledende Tandlæge</t>
  </si>
  <si>
    <t>Ledende Tandlæge</t>
  </si>
  <si>
    <t>Kontor m.fl.</t>
  </si>
  <si>
    <t>431 / 240 KONTORFUNKTIONÆRER / 02345 Kontorfunktionær</t>
  </si>
  <si>
    <t>431 / 240 KONTORFUNKTIONÆRER</t>
  </si>
  <si>
    <t>240-431</t>
  </si>
  <si>
    <t>Kontorfunktionær</t>
  </si>
  <si>
    <t>431 Kontor m.fl.</t>
  </si>
  <si>
    <t>02345 Kontorfunktionær</t>
  </si>
  <si>
    <t>HK-løngrupper</t>
  </si>
  <si>
    <t>HK-kontor</t>
  </si>
  <si>
    <t>431 / 540 KORRESPONDENTER / 02392 Korrespondent</t>
  </si>
  <si>
    <t>431 / 540 KORRESPONDENTER</t>
  </si>
  <si>
    <t>540-431</t>
  </si>
  <si>
    <t>Korrespondent</t>
  </si>
  <si>
    <t>02392 Korrespondent</t>
  </si>
  <si>
    <t>KS</t>
  </si>
  <si>
    <t>431 / 185 GRAFISKE ARBEJDERE / 01655 Grafiker</t>
  </si>
  <si>
    <t>431 / 185 GRAFISKE ARBEJDERE</t>
  </si>
  <si>
    <t>185-431</t>
  </si>
  <si>
    <t>Grafiker</t>
  </si>
  <si>
    <t>185 GRAFISKE ARBEJDERE</t>
  </si>
  <si>
    <t>01655 Grafiker</t>
  </si>
  <si>
    <t>HK Grafisk</t>
  </si>
  <si>
    <t>466 / 239 EDB-MEDARB. PROSA / 01982 IT-Medarbejder</t>
  </si>
  <si>
    <t>466 / 239 EDB-MEDARB. PROSA</t>
  </si>
  <si>
    <t>239-466</t>
  </si>
  <si>
    <t>IT-medarbejder</t>
  </si>
  <si>
    <t>466 IT-medarbejder</t>
  </si>
  <si>
    <t>239 IT-medarbejder, PROSA</t>
  </si>
  <si>
    <t>01982 IT-Medarbejder</t>
  </si>
  <si>
    <t>IT-Medarbejder</t>
  </si>
  <si>
    <t>Prosa-løngrupper</t>
  </si>
  <si>
    <t>Laborant m.fl.</t>
  </si>
  <si>
    <t>465 / 236 LAB.FUNKTIONÆRER / 02605 Laborant</t>
  </si>
  <si>
    <t>465 / 236 LAB.FUNKTIONÆRER</t>
  </si>
  <si>
    <t>236-465</t>
  </si>
  <si>
    <t>Laborant</t>
  </si>
  <si>
    <t>465 Laborant m.fl.</t>
  </si>
  <si>
    <t>236 LAB.FUNKTIONÆRER</t>
  </si>
  <si>
    <t>02605 Laborant</t>
  </si>
  <si>
    <t>DLF</t>
  </si>
  <si>
    <t>465 / 236 LAB.FUNKTIONÆRER / 02615 Laboratorieassistent / 51</t>
  </si>
  <si>
    <t>465 / 236 LAB.FUNKTIONÆRER / 51</t>
  </si>
  <si>
    <t>Laboratorieassistent</t>
  </si>
  <si>
    <t>02615 Laboratorieassistent</t>
  </si>
  <si>
    <t>Ufaglært</t>
  </si>
  <si>
    <t>465 / 231 Bioanalytikere / 00580 Bioanalytiker</t>
  </si>
  <si>
    <t>465 / 231 Bioanalytikere</t>
  </si>
  <si>
    <t>231-465</t>
  </si>
  <si>
    <t>Bioanalytiker</t>
  </si>
  <si>
    <t>231 Bioanalytikere</t>
  </si>
  <si>
    <t>00580 Bioanalytiker</t>
  </si>
  <si>
    <t>DBIO</t>
  </si>
  <si>
    <t>465 / 240 KONTORFUNKTIONÆRER / 02204 Klinikassistent</t>
  </si>
  <si>
    <t>465 / 240 KONTORFUNKTIONÆRER</t>
  </si>
  <si>
    <t>240-465</t>
  </si>
  <si>
    <t>Klinikassistent</t>
  </si>
  <si>
    <t>02204 Klinikassistent</t>
  </si>
  <si>
    <t>Klinikassistenter - HK</t>
  </si>
  <si>
    <t>465 / 251 SYGEPLEJERSKER / 04748 Sygeplejerske</t>
  </si>
  <si>
    <t>465 / 251 SYGEPLEJERSKER</t>
  </si>
  <si>
    <t>251-465</t>
  </si>
  <si>
    <t>Sygeplejerske</t>
  </si>
  <si>
    <t>251 SYGEPLEJERSKER</t>
  </si>
  <si>
    <t>04748 Sygeplejerske</t>
  </si>
  <si>
    <t>Sygeplejersker</t>
  </si>
  <si>
    <t>465 / 251 SYGEPLEJERSKER / 04011 Radiograf</t>
  </si>
  <si>
    <t>Radiograf</t>
  </si>
  <si>
    <t>Gartner m.fl.</t>
  </si>
  <si>
    <t>462 / 139 GARTN. OG GARTNERIARB / 01610 Gartner</t>
  </si>
  <si>
    <t>462 / 139 GARTN. OG GARTNERIARB</t>
  </si>
  <si>
    <t>139-462</t>
  </si>
  <si>
    <t>Gartner</t>
  </si>
  <si>
    <t>462 Gartner m.fl.</t>
  </si>
  <si>
    <t>01610 Gartner</t>
  </si>
  <si>
    <t>Se note</t>
  </si>
  <si>
    <t>3F Grøn</t>
  </si>
  <si>
    <t>462 / 139 GARTN. OG GARTNERIARB / 01020 Dyrepasser</t>
  </si>
  <si>
    <t>Dyrepasser</t>
  </si>
  <si>
    <t>01020 Dyrepasser</t>
  </si>
  <si>
    <t>462 / 139 GARTN. OG GARTNERIARB / 02654 Landbrugsarbejder</t>
  </si>
  <si>
    <t>Landbrugsarbejder</t>
  </si>
  <si>
    <t>02654 Landbrugsarbejder</t>
  </si>
  <si>
    <t>462 / 139 GARTN. OG GARTNERIARB / 01395 Forsøgsmedarbejder</t>
  </si>
  <si>
    <t>Forsøgsmedarbejder</t>
  </si>
  <si>
    <t>01395 Forsøgsmedarbejder</t>
  </si>
  <si>
    <t>462 / 139 GARTN. OG GARTNERIARB / 05284 Veterinærsygeplejerske</t>
  </si>
  <si>
    <t>Veterinærsygeplejerske</t>
  </si>
  <si>
    <t>05284 Veterinærsygeplejerske</t>
  </si>
  <si>
    <t>Teknikere på AU</t>
  </si>
  <si>
    <t>461 / 040 INGENIØRASSISTENTER / 01933 Ingeniørassistent</t>
  </si>
  <si>
    <t>461 / 040 INGENIØRASSISTENTER</t>
  </si>
  <si>
    <t>40-461</t>
  </si>
  <si>
    <t>Ingeniørassistent</t>
  </si>
  <si>
    <t>461 Tekniker</t>
  </si>
  <si>
    <t>040 INGENIØRASSISTENTER</t>
  </si>
  <si>
    <t>01933 Ingeniørassistent</t>
  </si>
  <si>
    <t>De er teknikere, 
Lønklasse 62 (Risø) er fratrådt</t>
  </si>
  <si>
    <t>461 / 050 TEKNISKE TEGNERE / 04855 Tekniker</t>
  </si>
  <si>
    <t>461 / 050 TEKNISKE TEGNERE</t>
  </si>
  <si>
    <t>50-461</t>
  </si>
  <si>
    <r>
      <t>Tekniker</t>
    </r>
    <r>
      <rPr>
        <sz val="11"/>
        <color theme="0"/>
        <rFont val="Calibri"/>
        <family val="2"/>
        <scheme val="minor"/>
      </rPr>
      <t>, Teknisk tegner</t>
    </r>
  </si>
  <si>
    <t>050 TEKNISKE TEGNERE</t>
  </si>
  <si>
    <t>04855 Tekniker</t>
  </si>
  <si>
    <t>Tekniker</t>
  </si>
  <si>
    <t>Ingen ansatte!</t>
  </si>
  <si>
    <t>Nat-Tech: Lønklasse 54 (Kemo ...) bevares pga udannelse</t>
  </si>
  <si>
    <t>461 / 036 BYGNINGSKONSTRUKTØRER / 00684 Bygningskonstruktør</t>
  </si>
  <si>
    <t>461 / 036 BYGNINGSKONSTRUKTØRER</t>
  </si>
  <si>
    <t>36-461</t>
  </si>
  <si>
    <t>Bygningskonstruktør</t>
  </si>
  <si>
    <t>036 BYGNINGSKONSTRUKTØRER</t>
  </si>
  <si>
    <t>00684 Bygningskonstruktør</t>
  </si>
  <si>
    <t>461 / 226 FAGFOTOGRAFER / 01415 Fotograf</t>
  </si>
  <si>
    <t>461 / 226 FAGFOTOGRAFER</t>
  </si>
  <si>
    <t>226-461</t>
  </si>
  <si>
    <t>Fotograf</t>
  </si>
  <si>
    <t>226 FAGFOTOGRAFER</t>
  </si>
  <si>
    <t>01415 Fotograf</t>
  </si>
  <si>
    <t>Teknikere på NAT, TECH</t>
  </si>
  <si>
    <t>461 / 042 FORSK.TEKN./ING.ASS. / 01365 Forskningstekniker</t>
  </si>
  <si>
    <t>461 / 042 FORSK.TEKN./ING.ASS.</t>
  </si>
  <si>
    <t>42-461</t>
  </si>
  <si>
    <t>Forskningstekniker</t>
  </si>
  <si>
    <t>042 FORSK.TEKN./ING.ASS.</t>
  </si>
  <si>
    <t>01365 Forskningstekniker</t>
  </si>
  <si>
    <t>De er teknikere</t>
  </si>
  <si>
    <t>461 / 115 JORDBRUGSTEKNIKERE / 02049 Jordbrugsteknolog</t>
  </si>
  <si>
    <t>461 / 115 JORDBRUGSTEKNIKERE</t>
  </si>
  <si>
    <t>115-461</t>
  </si>
  <si>
    <t>Jordbrugsteknolog</t>
  </si>
  <si>
    <t>02049 Jordbrugsteknolog</t>
  </si>
  <si>
    <t>461 / 145 LANDMÅLINGSTEKNIKERE / 02669 Landmålingstekniker</t>
  </si>
  <si>
    <t>461 / 145 LANDMÅLINGSTEKNIKERE</t>
  </si>
  <si>
    <t>145-461</t>
  </si>
  <si>
    <t>Landmålingstekniker</t>
  </si>
  <si>
    <t>145 LANDMÅLINGSTEKNIKERE</t>
  </si>
  <si>
    <t>02669 Landmålingstekniker</t>
  </si>
  <si>
    <t>461 / 174 Skov - og Landskabsingeniører / 04498 Skov-Og Landsk.ing.</t>
  </si>
  <si>
    <t>461 / 174 Skov - og Landskabsingeniører</t>
  </si>
  <si>
    <t>174-461</t>
  </si>
  <si>
    <t>Skov-og Landskabsingeniør</t>
  </si>
  <si>
    <t>174 Skov - og Landskabsingeniører</t>
  </si>
  <si>
    <t>04498 Skov-Og Landsk.ing.</t>
  </si>
  <si>
    <t>Skov-Og Landsk.ing.</t>
  </si>
  <si>
    <t>461 / 093 SÆRLIGT AFLØNNEDE / 02878 Logistikassistent</t>
  </si>
  <si>
    <t>461 / 093 SÆRLIGT AFLØNNEDE</t>
  </si>
  <si>
    <t>93-461</t>
  </si>
  <si>
    <t>Logistikassistent</t>
  </si>
  <si>
    <t>093 SÆRLIGT AFLØNNEDE</t>
  </si>
  <si>
    <t>02878 Logistikassistent</t>
  </si>
  <si>
    <t>Teknikere på Health</t>
  </si>
  <si>
    <t>461 / 058 VÆRKSTEDSFUNKTIONÆRER / 00878 Cheftekniker</t>
  </si>
  <si>
    <t>461 / 058 VÆRKSTEDSFUNKTIONÆRER</t>
  </si>
  <si>
    <t>58-461</t>
  </si>
  <si>
    <t>Cheftekniker</t>
  </si>
  <si>
    <t>058 VÆRKSTEDSFUNKTIONÆRER</t>
  </si>
  <si>
    <t>00878 Cheftekniker</t>
  </si>
  <si>
    <t>461 / 179 HÅNDVÆRKERE I STATEN / 04818 Tandtekniker / 66</t>
  </si>
  <si>
    <t>461 / 179 HÅNDVÆRKERE I STATEN / 66</t>
  </si>
  <si>
    <t>179-461-66</t>
  </si>
  <si>
    <t>Tandtekniker</t>
  </si>
  <si>
    <t>04818 Tandtekniker</t>
  </si>
  <si>
    <t>Klasse 66, tandteknikere</t>
  </si>
  <si>
    <t>461 / 093 SÆRLIGT AFLØNNEDE / 04813 Tandplejer / Tp</t>
  </si>
  <si>
    <t>461 / 093 SÆRLIGT AFLØNNEDE / Tp</t>
  </si>
  <si>
    <t>93-461-Tp</t>
  </si>
  <si>
    <t>Tp</t>
  </si>
  <si>
    <t>Tandplejer</t>
  </si>
  <si>
    <t>04813 Tandplejer</t>
  </si>
  <si>
    <t>461 / 179 HÅNDVÆRKERE I STATEN / 02297 Konservatorassistent / HE</t>
  </si>
  <si>
    <t>461 / 179 HÅNDVÆRKERE I STATEN / HE</t>
  </si>
  <si>
    <t>179-461-HE</t>
  </si>
  <si>
    <t>HE</t>
  </si>
  <si>
    <t>Konservatorassistent</t>
  </si>
  <si>
    <t>02297 Konservatorassistent</t>
  </si>
  <si>
    <r>
      <rPr>
        <sz val="11"/>
        <rFont val="Calibri"/>
        <family val="2"/>
        <scheme val="minor"/>
      </rPr>
      <t xml:space="preserve">HE, konservator, </t>
    </r>
    <r>
      <rPr>
        <sz val="11"/>
        <color theme="9" tint="-0.499984740745262"/>
        <rFont val="Calibri"/>
        <family val="2"/>
        <scheme val="minor"/>
      </rPr>
      <t>se note</t>
    </r>
  </si>
  <si>
    <t>Teknikere i AU IT</t>
  </si>
  <si>
    <t>461 / 179 HÅNDVÆRKERE I STATEN / 04855 Tekniker / AUIT</t>
  </si>
  <si>
    <t>461 / 179 HÅNDVÆRKERE I STATEN / AUIT</t>
  </si>
  <si>
    <t>179-461-AUIT</t>
  </si>
  <si>
    <t>AUIT</t>
  </si>
  <si>
    <t>Tekniker, AUIT</t>
  </si>
  <si>
    <t>1398 AUIT, tekniker</t>
  </si>
  <si>
    <t>Bygningsdrift</t>
  </si>
  <si>
    <t>463 / 054 MASKINMESTRE / 02969 Maskinmester</t>
  </si>
  <si>
    <t>463 / 054 MASKINMESTRE</t>
  </si>
  <si>
    <t>54-463</t>
  </si>
  <si>
    <t>Maskinmester</t>
  </si>
  <si>
    <t>463 Bygningsdrift</t>
  </si>
  <si>
    <t>02969 Maskinmester</t>
  </si>
  <si>
    <t>PKAT 054 i St.type 463</t>
  </si>
  <si>
    <t>463 / 179 HÅNDVÆRKERE I STATEN / 01885 Håndværker / -66</t>
  </si>
  <si>
    <t>463 / 179 HÅNDVÆRKERE I STATEN / -66</t>
  </si>
  <si>
    <t>179-463--66</t>
  </si>
  <si>
    <t>-66</t>
  </si>
  <si>
    <t>Håndværker</t>
  </si>
  <si>
    <t>01885 Håndværker</t>
  </si>
  <si>
    <r>
      <rPr>
        <sz val="11"/>
        <color rgb="FF000000"/>
        <rFont val="Calibri"/>
        <family val="2"/>
        <scheme val="minor"/>
      </rPr>
      <t xml:space="preserve">St.type 463, </t>
    </r>
    <r>
      <rPr>
        <i/>
        <sz val="11"/>
        <color rgb="FF000000"/>
        <rFont val="Calibri"/>
        <family val="2"/>
        <scheme val="minor"/>
      </rPr>
      <t xml:space="preserve">dog ikke </t>
    </r>
  </si>
  <si>
    <t>PKAT 179 i St.type 463</t>
  </si>
  <si>
    <t>HE, konservator</t>
  </si>
  <si>
    <t>463 / 224 Servicemedarbejdere / 04387 Servicemedarbejder</t>
  </si>
  <si>
    <t>463 / 224 Servicemedarbejdere</t>
  </si>
  <si>
    <t>224-463</t>
  </si>
  <si>
    <t>Servicemedarbejder</t>
  </si>
  <si>
    <t>224 Servicemedarbejdere</t>
  </si>
  <si>
    <t>04387 Servicemedarbejder</t>
  </si>
  <si>
    <t>rettet</t>
  </si>
  <si>
    <t>463 / 248 SPECIALARBEJDERE M.F / 04580 Specialarbejder</t>
  </si>
  <si>
    <t>463 / 248 SPECIALARBEJDERE M.F</t>
  </si>
  <si>
    <t>248-463</t>
  </si>
  <si>
    <t>Specialarbejder</t>
  </si>
  <si>
    <t>248 SPECIALARBEJDERE M.F</t>
  </si>
  <si>
    <t>04580 Specialarbejder</t>
  </si>
  <si>
    <t>463 / 248 SPECIALARBEJDERE M.F / 01122 Ejendomsservicetekniker / 57</t>
  </si>
  <si>
    <t>463 / 248 SPECIALARBEJDERE M.F / 57</t>
  </si>
  <si>
    <t>Ejendomsservicetekniker</t>
  </si>
  <si>
    <t>01122 Ejendomsservicetekniker</t>
  </si>
  <si>
    <t>Klasse 57</t>
  </si>
  <si>
    <t>463 / 252 VAGT- OG SIKKERHEDSF / 00500 Betjent</t>
  </si>
  <si>
    <t>463 / 252 VAGT- OG SIKKERHEDSF</t>
  </si>
  <si>
    <t>252-463</t>
  </si>
  <si>
    <t>Betjent</t>
  </si>
  <si>
    <t>252 VAGT- OG SIKKERHEDSF</t>
  </si>
  <si>
    <t>00500 Betjent</t>
  </si>
  <si>
    <t>463 / 258 Kokke/kogersker / 00788 Catere</t>
  </si>
  <si>
    <t>463 / 258 Kokke/kogersker</t>
  </si>
  <si>
    <t>258-463</t>
  </si>
  <si>
    <t>Catere</t>
  </si>
  <si>
    <t>258 Kokke/kogersker</t>
  </si>
  <si>
    <t>00788 Catere</t>
  </si>
  <si>
    <t>463 / 266 KØKKENASSISTENTER / 00788 Catere</t>
  </si>
  <si>
    <t>463 / 266 KØKKENASSISTENTER</t>
  </si>
  <si>
    <t>266-463</t>
  </si>
  <si>
    <t>266 KØKKENASSISTENTER</t>
  </si>
  <si>
    <t>463 / 221 KØKKENMEDHJÆLPERE / 00788 Catere</t>
  </si>
  <si>
    <t>463 / 221 KØKKENMEDHJÆLPERE</t>
  </si>
  <si>
    <t>221-463</t>
  </si>
  <si>
    <t>221 KØKKENMEDHJÆLPERE</t>
  </si>
  <si>
    <t>FOA</t>
  </si>
  <si>
    <t>463 / 093 SÆRLIGT AFLØNNEDE / 00788 Catere</t>
  </si>
  <si>
    <t>463 / 093 SÆRLIGT AFLØNNEDE</t>
  </si>
  <si>
    <t>93-463</t>
  </si>
  <si>
    <t>Rengøring</t>
  </si>
  <si>
    <t>472 / 247 RENGØRINGSASSISTENTER / 04100 Rengøringsassistent</t>
  </si>
  <si>
    <t>472 / 247 RENGØRINGSASSISTENTER</t>
  </si>
  <si>
    <t>247-472</t>
  </si>
  <si>
    <t>Rengøringsassistent</t>
  </si>
  <si>
    <t>472 Rengøringsass./Sanitør</t>
  </si>
  <si>
    <t>04100 Rengøringsassistent</t>
  </si>
  <si>
    <t>3F Off.</t>
  </si>
  <si>
    <t>472 / 291 Sanitører / 04314 Sanitør</t>
  </si>
  <si>
    <t>472 / 291 Sanitører</t>
  </si>
  <si>
    <t>291-472</t>
  </si>
  <si>
    <t>Sanitør</t>
  </si>
  <si>
    <t>291 Sanitører</t>
  </si>
  <si>
    <t>04314 Sanitør</t>
  </si>
  <si>
    <t>472 / 247 RENGØRINGSASSISTENTER / 01647 Glasvasker</t>
  </si>
  <si>
    <t>Glasvasker (kvinde)</t>
  </si>
  <si>
    <t>01647 Glasvasker</t>
  </si>
  <si>
    <t>Glasvasker</t>
  </si>
  <si>
    <t>Service</t>
  </si>
  <si>
    <t>472 / 291 Sanitører / 01647 Glasvasker</t>
  </si>
  <si>
    <t>Glasvasker (mand)</t>
  </si>
  <si>
    <t>IOOS undervisning, Health</t>
  </si>
  <si>
    <t>464 / 029 UNDERVISN.ASSISTENT / 12130 Undervisningsass.</t>
  </si>
  <si>
    <t>464 / 029 UNDERVISN.ASSISTENT</t>
  </si>
  <si>
    <t>29-464</t>
  </si>
  <si>
    <t>Undervisningsass. (IOOS)</t>
  </si>
  <si>
    <t>464 Undervisningsassistent, IOOS</t>
  </si>
  <si>
    <t>029 UNDERVISN.ASSISTENT</t>
  </si>
  <si>
    <t>12130 Undervisningsass.</t>
  </si>
  <si>
    <t>Undervisningsass.</t>
  </si>
  <si>
    <t>464 / 133 Faglærer Klinikass. / 01215 Faglærer</t>
  </si>
  <si>
    <t>464 / 133 Faglærer Klinikass.</t>
  </si>
  <si>
    <t>133-464</t>
  </si>
  <si>
    <t>Faglærer (IOOS)</t>
  </si>
  <si>
    <t>133 Faglærer Klinikass.</t>
  </si>
  <si>
    <t>01215 Faglærer</t>
  </si>
  <si>
    <t>Faglærer</t>
  </si>
  <si>
    <t>Elever, lærlinge og praktikanter</t>
  </si>
  <si>
    <t>481 / 240 KONTORFUNKTIONÆRER / 02337 Kontorelev</t>
  </si>
  <si>
    <t>481 / 240 KONTORFUNKTIONÆRER</t>
  </si>
  <si>
    <t>240-481</t>
  </si>
  <si>
    <t>Kontorelev</t>
  </si>
  <si>
    <t>481 Elev/lærling</t>
  </si>
  <si>
    <t>02337 Kontorelev</t>
  </si>
  <si>
    <t>481 / 139 GARTN. OG GARTNERIARB / 01617 Gartnerielev</t>
  </si>
  <si>
    <t>481 / 139 GARTN. OG GARTNERIARB</t>
  </si>
  <si>
    <t>139-481</t>
  </si>
  <si>
    <t>Gartnerielev</t>
  </si>
  <si>
    <t>01617 Gartnerielev</t>
  </si>
  <si>
    <t>481 / 139 GARTN. OG GARTNERIARB / 01022 Dyrepasserelev</t>
  </si>
  <si>
    <t>Dyrepasserelev</t>
  </si>
  <si>
    <t>01022 Dyrepasserelev</t>
  </si>
  <si>
    <t>481 / 139 GARTN. OG GARTNERIARB / 02656 Landbrugselev</t>
  </si>
  <si>
    <t>Landbrugselev</t>
  </si>
  <si>
    <t>02656 Landbrugselev</t>
  </si>
  <si>
    <t>481 / 172 LÆRLINGE OG EFG-ELEV / 01987 IT-Supporterelev</t>
  </si>
  <si>
    <t>481 / 172 LÆRLINGE OG EFG-ELEV</t>
  </si>
  <si>
    <t>172-481</t>
  </si>
  <si>
    <t>IT-Supporterelev</t>
  </si>
  <si>
    <t>172 LÆRLINGE OG EFG-ELEV</t>
  </si>
  <si>
    <t>01987 IT-Supporterelev</t>
  </si>
  <si>
    <t>481 / 172 LÆRLINGE OG EFG-ELEV / 00930 Datateknikerelev</t>
  </si>
  <si>
    <t>Datateknikerelev</t>
  </si>
  <si>
    <t>00930 Datateknikerelev</t>
  </si>
  <si>
    <t>481 / 172 LÆRLINGE OG EFG-ELEV / 01159 Elektronikfagteknikerlærling</t>
  </si>
  <si>
    <t>Elektronikfagteknikerlærling</t>
  </si>
  <si>
    <t>01159 Elektronikfagteknikerlærling</t>
  </si>
  <si>
    <t>481 / 172 LÆRLINGE OG EFG-ELEV / 02086 Industriteknikerlærling</t>
  </si>
  <si>
    <t>Industriteknikerlærling</t>
  </si>
  <si>
    <t>02086 Industriteknikerlærling</t>
  </si>
  <si>
    <t>481 / 172 LÆRLINGE OG EFG-ELEV / 04819 Tandtekniker-Elev</t>
  </si>
  <si>
    <t>Tandtekniker-Elev</t>
  </si>
  <si>
    <t>04819 Tandtekniker-Elev</t>
  </si>
  <si>
    <t>481 / 226 FAGFOTOGRAFER / 01414 Fotografelev</t>
  </si>
  <si>
    <t>481 / 226 FAGFOTOGRAFER</t>
  </si>
  <si>
    <t>226-481</t>
  </si>
  <si>
    <t>Fotografelev</t>
  </si>
  <si>
    <t>01414 Fotografelev</t>
  </si>
  <si>
    <t>481 / 248 SPECIALARBEJDERE M.F / 01126 Ejendomsserviceteknikerelev</t>
  </si>
  <si>
    <t>481 / 248 SPECIALARBEJDERE M.F</t>
  </si>
  <si>
    <t>248-481</t>
  </si>
  <si>
    <t>Ejendomsserviceteknikerelev</t>
  </si>
  <si>
    <t>01126 Ejendomsserviceteknikerelev</t>
  </si>
  <si>
    <t>481 / 258 KOKKE/KOGERSKER / 00787 Caterelev</t>
  </si>
  <si>
    <t>481 / 258 KOKKE/KOGERSKER</t>
  </si>
  <si>
    <t>258-481</t>
  </si>
  <si>
    <t>Caterelev</t>
  </si>
  <si>
    <t>258 KOKKE/KOGERSKER</t>
  </si>
  <si>
    <t>00787 Caterelev</t>
  </si>
  <si>
    <t>3. uddannelsesår</t>
  </si>
  <si>
    <t>481 / 266 KØKKENASSISTENTER / 00787 Caterelev</t>
  </si>
  <si>
    <t>481 / 266 KØKKENASSISTENTER</t>
  </si>
  <si>
    <t>266-481</t>
  </si>
  <si>
    <t>4. uddannelsesår</t>
  </si>
  <si>
    <t>483 / 060 JOURNALISTER / 02017 Journalistpraktikant</t>
  </si>
  <si>
    <t>483 / 060 JOURNALISTER</t>
  </si>
  <si>
    <t>60-483</t>
  </si>
  <si>
    <t>Praktikant</t>
  </si>
  <si>
    <t>483 Laborantpraktikant</t>
  </si>
  <si>
    <t>02604 Laborantpraktikant</t>
  </si>
  <si>
    <t>Laborantpraktikant</t>
  </si>
  <si>
    <t>Rettet 08 12 2023</t>
  </si>
  <si>
    <r>
      <rPr>
        <b/>
        <sz val="11"/>
        <color theme="9" tint="-0.249977111117893"/>
        <rFont val="Calibri"/>
        <family val="2"/>
        <scheme val="minor"/>
      </rPr>
      <t>VIP</t>
    </r>
    <r>
      <rPr>
        <b/>
        <sz val="11"/>
        <color theme="1"/>
        <rFont val="Calibri"/>
        <family val="2"/>
        <scheme val="minor"/>
      </rPr>
      <t xml:space="preserve"> - Stilling</t>
    </r>
  </si>
  <si>
    <t>111 / AC / 12110 Professor</t>
  </si>
  <si>
    <t>111 / AC</t>
  </si>
  <si>
    <t>AC-111</t>
  </si>
  <si>
    <t>Professor</t>
  </si>
  <si>
    <t>111 Professor</t>
  </si>
  <si>
    <t>12110 Professor</t>
  </si>
  <si>
    <t>V</t>
  </si>
  <si>
    <t>111 / 201 TJENESTEMÆND / 46440 Professor</t>
  </si>
  <si>
    <t>111 / 201 TJENESTEMÆND</t>
  </si>
  <si>
    <t>201-111</t>
  </si>
  <si>
    <t>46440 Professor</t>
  </si>
  <si>
    <t>111 / 211 TJENESTEMANDSLIGN. / 46440 Professor</t>
  </si>
  <si>
    <t>111 / 211 TJENESTEMANDSLIGN.</t>
  </si>
  <si>
    <t>211-111</t>
  </si>
  <si>
    <t>211 TJENESTEMANDSLIGN.</t>
  </si>
  <si>
    <t>111 / AC / 12114 Professor, tidsbegrænset</t>
  </si>
  <si>
    <t>Professor, tidsbegrænset</t>
  </si>
  <si>
    <t>12114 Professor, tidsbegrænset</t>
  </si>
  <si>
    <t>Se note 2</t>
  </si>
  <si>
    <t>T</t>
  </si>
  <si>
    <t>111 / AC / 12032 Gæsteprofessor</t>
  </si>
  <si>
    <t>Gæsteprofessor</t>
  </si>
  <si>
    <t>12032 Gæsteprofessor</t>
  </si>
  <si>
    <t>Kun lønnede gæsteprofessorer. Ulønnede gæsteforskere tildeles st.type 811 Ekstern VIP</t>
  </si>
  <si>
    <t>111 / AC / 12116 Kursusleder</t>
  </si>
  <si>
    <t>Professor, Kursusleder, HE</t>
  </si>
  <si>
    <t>12116 Kursusleder</t>
  </si>
  <si>
    <t>Kursusleder</t>
  </si>
  <si>
    <r>
      <rPr>
        <sz val="11"/>
        <rFont val="Calibri"/>
        <family val="2"/>
        <scheme val="minor"/>
      </rPr>
      <t xml:space="preserve">HE, </t>
    </r>
    <r>
      <rPr>
        <sz val="11"/>
        <color theme="9" tint="-0.499984740745262"/>
        <rFont val="Calibri"/>
        <family val="2"/>
        <scheme val="minor"/>
      </rPr>
      <t>se note</t>
    </r>
  </si>
  <si>
    <t>V?</t>
  </si>
  <si>
    <t>114 / AC / 12113 Professor Mso</t>
  </si>
  <si>
    <t>114 / AC</t>
  </si>
  <si>
    <t>AC-114</t>
  </si>
  <si>
    <t>Professor MSO</t>
  </si>
  <si>
    <t>114 Professor MSO</t>
  </si>
  <si>
    <t>12113 Professor Mso</t>
  </si>
  <si>
    <t>Professor Mso</t>
  </si>
  <si>
    <t>Der må ikke oprettes nye ansættelser</t>
  </si>
  <si>
    <t>116 / AC / 04636 Statsobducent</t>
  </si>
  <si>
    <t>116 / AC</t>
  </si>
  <si>
    <t>AC-116</t>
  </si>
  <si>
    <t>Statsobducent</t>
  </si>
  <si>
    <t>116 Statsobducent</t>
  </si>
  <si>
    <t>04636 Statsobducent</t>
  </si>
  <si>
    <t>121 / AC / 12080 Lektor</t>
  </si>
  <si>
    <t>121 / AC</t>
  </si>
  <si>
    <t>AC-121</t>
  </si>
  <si>
    <t>Lektor</t>
  </si>
  <si>
    <t>121 Lektor</t>
  </si>
  <si>
    <t>12080 Lektor</t>
  </si>
  <si>
    <t>121 / AC / 12085 Lektor . Forfremmelsesprogram</t>
  </si>
  <si>
    <t>12085 Lektor . Forfremmelsesprogram</t>
  </si>
  <si>
    <t>Lektor - forfremmelsesprogram</t>
  </si>
  <si>
    <t>121 / 201 TJENESTEMÆND / 44695 Lektor</t>
  </si>
  <si>
    <t>121 / 201 TJENESTEMÆND</t>
  </si>
  <si>
    <t>201-121</t>
  </si>
  <si>
    <t>44695 Lektor</t>
  </si>
  <si>
    <t>121 / 211 TJENESTEMANDSLIGN. / 44695 Lektor</t>
  </si>
  <si>
    <t>121 / 211 TJENESTEMANDSLIGN.</t>
  </si>
  <si>
    <t>211-121</t>
  </si>
  <si>
    <t>121 / AC / 12084 Lektor,tidsbegrænset</t>
  </si>
  <si>
    <t>Lektor, tidsbegrænset</t>
  </si>
  <si>
    <t>12084 Lektor,tidsbegrænset</t>
  </si>
  <si>
    <t>Lektor,tidsbegrænset</t>
  </si>
  <si>
    <t>Lektor (forfremmelsesprogram)</t>
  </si>
  <si>
    <t>121 / AC / 12033 Gæstelektor</t>
  </si>
  <si>
    <t>Gæstelektor</t>
  </si>
  <si>
    <t>12033 Gæstelektor</t>
  </si>
  <si>
    <t>121 / AC / 12116 Kursusleder</t>
  </si>
  <si>
    <t>Lektor, Kursusleder, HE</t>
  </si>
  <si>
    <t>124 / AC / 12123 Seniorforsker</t>
  </si>
  <si>
    <t>124 / AC</t>
  </si>
  <si>
    <t>AC-124</t>
  </si>
  <si>
    <t>Seniorforsker</t>
  </si>
  <si>
    <t>124 Seniorforsker</t>
  </si>
  <si>
    <t>12123 Seniorforsker</t>
  </si>
  <si>
    <t>12118 Seniorforsker - forfremmelsesp</t>
  </si>
  <si>
    <t>Seniorforsker - forfremmelsesp</t>
  </si>
  <si>
    <t>124 / 201 TJENESTEMÆND / 47085 Seniorforsker</t>
  </si>
  <si>
    <t>124 / 201 TJENESTEMÆND</t>
  </si>
  <si>
    <t>201-124</t>
  </si>
  <si>
    <t>47085 Seniorforsker</t>
  </si>
  <si>
    <t>125 / AC / 12124 Studielektor</t>
  </si>
  <si>
    <t>125 / AC</t>
  </si>
  <si>
    <t>AC-125</t>
  </si>
  <si>
    <t>Studielektor</t>
  </si>
  <si>
    <t>125 Studielektor</t>
  </si>
  <si>
    <t>12124 Studielektor</t>
  </si>
  <si>
    <t>126 / AC / 05309 Vicestatsobducent</t>
  </si>
  <si>
    <t>126 / AC</t>
  </si>
  <si>
    <t>AC-126</t>
  </si>
  <si>
    <t>Vicestatsobducent</t>
  </si>
  <si>
    <t>126 Vicestatsobducent</t>
  </si>
  <si>
    <t>05309 Vicestatsobducent</t>
  </si>
  <si>
    <t>128 / AC / 12119 Seniorrådgiver</t>
  </si>
  <si>
    <t>128 / AC</t>
  </si>
  <si>
    <t>AC-128</t>
  </si>
  <si>
    <t>Seniorrådgiver</t>
  </si>
  <si>
    <t>128 Seniorrådgiver</t>
  </si>
  <si>
    <t>12119 Seniorrådgiver</t>
  </si>
  <si>
    <t>ARTS-BSS-TECH</t>
  </si>
  <si>
    <t>130 / AC / 12131 Tenure Track Forsker</t>
  </si>
  <si>
    <t>130 / AC</t>
  </si>
  <si>
    <t>AC-130</t>
  </si>
  <si>
    <t>Tenure Track Forsker</t>
  </si>
  <si>
    <t>130 Tenure Track Forsker</t>
  </si>
  <si>
    <t>12131 Tenure Track Forsker</t>
  </si>
  <si>
    <t>131 / AC / 12000 Adjunkt</t>
  </si>
  <si>
    <t>131 / AC</t>
  </si>
  <si>
    <t>AC-131</t>
  </si>
  <si>
    <t>Adjunkt</t>
  </si>
  <si>
    <t>131 Adjunkt</t>
  </si>
  <si>
    <t>12000 Adjunkt</t>
  </si>
  <si>
    <t>132 / AC / 12129 Tenure Track Adjunkt</t>
  </si>
  <si>
    <t>132 / AC</t>
  </si>
  <si>
    <t>AC-132</t>
  </si>
  <si>
    <t>Tenure Track Adjunkt</t>
  </si>
  <si>
    <t>132 Tenure Track Adjunkt</t>
  </si>
  <si>
    <t>12129 Tenure Track Adjunkt</t>
  </si>
  <si>
    <t>135 / AC / 12128 Studieadjunkt</t>
  </si>
  <si>
    <t>135 / AC</t>
  </si>
  <si>
    <t>AC-135</t>
  </si>
  <si>
    <t>Studieadjunkt</t>
  </si>
  <si>
    <t>135 Studieadjunkt</t>
  </si>
  <si>
    <t>12128 Studieadjunkt</t>
  </si>
  <si>
    <t>136 / AC / 12132 Undervisningsadjunkt</t>
  </si>
  <si>
    <t>136 / AC</t>
  </si>
  <si>
    <t>AC-136</t>
  </si>
  <si>
    <t>Undervisningsadjunkt</t>
  </si>
  <si>
    <t>136 Undervisningsadjunkt</t>
  </si>
  <si>
    <t>12132 Undervisningsadjunkt</t>
  </si>
  <si>
    <t>137 / AC / 12100 Post Doc.</t>
  </si>
  <si>
    <t>137 / AC</t>
  </si>
  <si>
    <t>AC-137</t>
  </si>
  <si>
    <t>Post doc.</t>
  </si>
  <si>
    <t>137 Post doc.</t>
  </si>
  <si>
    <t>12100 Post Doc.</t>
  </si>
  <si>
    <t>Post Doc.</t>
  </si>
  <si>
    <t>138 / AC / 12122 Forsker</t>
  </si>
  <si>
    <t>138 / AC</t>
  </si>
  <si>
    <t>AC-138</t>
  </si>
  <si>
    <t>Forsker</t>
  </si>
  <si>
    <t>138 Forsker</t>
  </si>
  <si>
    <t>12122 Forsker</t>
  </si>
  <si>
    <t>142 / 093 SÆRLIGT AFLØNNEDE / 05113 Udenlandsk Lektor</t>
  </si>
  <si>
    <t>142 / 093 SÆRLIGT AFLØNNEDE</t>
  </si>
  <si>
    <t>93-142</t>
  </si>
  <si>
    <t>Udenlandsk lektor</t>
  </si>
  <si>
    <t>142 Udenlandsk lektor</t>
  </si>
  <si>
    <t>05113 Udenlandsk Lektor</t>
  </si>
  <si>
    <t>Udenlandsk Lektor</t>
  </si>
  <si>
    <t>Arts</t>
  </si>
  <si>
    <t>154 / AC / 12140 Videnskabelig assistent</t>
  </si>
  <si>
    <t>154 / AC</t>
  </si>
  <si>
    <t>AC-154</t>
  </si>
  <si>
    <t>Videnskabelig assistent</t>
  </si>
  <si>
    <t>154 Videnskabelig assistent</t>
  </si>
  <si>
    <t>12140 Videnskabelig assistent</t>
  </si>
  <si>
    <t>163 / 069 TANDLÆGER (HELTIDS) / 12125 Specialtandlægekand. / 53</t>
  </si>
  <si>
    <t>163 / 069 TANDLÆGER (HELTIDS) / 53</t>
  </si>
  <si>
    <t>69-163-53</t>
  </si>
  <si>
    <t>Specialtandlægekandidat</t>
  </si>
  <si>
    <t>163 Videreuddannelsesstilling</t>
  </si>
  <si>
    <t>12125 Specialtandlægekand.</t>
  </si>
  <si>
    <t>Specialtandlægekand.</t>
  </si>
  <si>
    <t>Klasse 53</t>
  </si>
  <si>
    <t>311 / 580 KLINISKE PROFESSORER / 12075 Klinisk Professor</t>
  </si>
  <si>
    <t>311 / 580 KLINISKE PROFESSORER</t>
  </si>
  <si>
    <t>580-311</t>
  </si>
  <si>
    <t>Klinisk professor</t>
  </si>
  <si>
    <t>311 Klinisk professor</t>
  </si>
  <si>
    <t>580 KLINISKE PROFESSORER</t>
  </si>
  <si>
    <t>12075 Klinisk Professor</t>
  </si>
  <si>
    <t>Klinisk Professor</t>
  </si>
  <si>
    <r>
      <rPr>
        <sz val="11"/>
        <rFont val="Calibri"/>
        <family val="2"/>
        <scheme val="minor"/>
      </rPr>
      <t>HE,</t>
    </r>
    <r>
      <rPr>
        <sz val="11"/>
        <color theme="9" tint="-0.499984740745262"/>
        <rFont val="Calibri"/>
        <family val="2"/>
        <scheme val="minor"/>
      </rPr>
      <t xml:space="preserve"> se note</t>
    </r>
  </si>
  <si>
    <t>311 / 580 KLINISKE PROFESSORER / 02222 Klinisk professor, ledende</t>
  </si>
  <si>
    <t>Klinisk Lærestolsprofessor</t>
  </si>
  <si>
    <t>02222 Klinisk professor, ledende</t>
  </si>
  <si>
    <t>Ændret pr. 01 05 2024</t>
  </si>
  <si>
    <t>311 / 580 KLINISKE PROFESSORER / 12116 Kursusleder</t>
  </si>
  <si>
    <t>Kursusleder, HE</t>
  </si>
  <si>
    <t>321 / 105 KLINISK/EKSTERN LEKT / 12060 Klinisk Lektor</t>
  </si>
  <si>
    <t>321 / 105 KLINISK/EKSTERN LEKT</t>
  </si>
  <si>
    <t>105-321</t>
  </si>
  <si>
    <t>Klinisk lektor</t>
  </si>
  <si>
    <t>321 Klinisk lektor</t>
  </si>
  <si>
    <t>105 KLINISK/EKSTERN LEKT</t>
  </si>
  <si>
    <t>12060 Klinisk Lektor</t>
  </si>
  <si>
    <t>Klinisk Lektor</t>
  </si>
  <si>
    <t>321 / 105 KLINISK/EKSTERN LEKT / 12105 Postgraduat Klinisk Lektor</t>
  </si>
  <si>
    <t>Postgraduat Klinisk Lektor</t>
  </si>
  <si>
    <t>12105 Postgraduat Klinisk Lektor</t>
  </si>
  <si>
    <t>321 / 105 KLINISK/EKSTERN LEKT / 02220 Klinisk Lektor, UPL</t>
  </si>
  <si>
    <t>Klinisk lektor, UPL</t>
  </si>
  <si>
    <t>02220 Klinisk Lektor, UPL</t>
  </si>
  <si>
    <t>Klinisk Lektor, UPL</t>
  </si>
  <si>
    <r>
      <rPr>
        <b/>
        <sz val="11"/>
        <color theme="9" tint="-0.249977111117893"/>
        <rFont val="Calibri"/>
        <family val="2"/>
        <scheme val="minor"/>
      </rPr>
      <t>ING</t>
    </r>
    <r>
      <rPr>
        <b/>
        <sz val="11"/>
        <color theme="1"/>
        <rFont val="Calibri"/>
        <family val="2"/>
        <scheme val="minor"/>
      </rPr>
      <t xml:space="preserve"> - Stillingstype</t>
    </r>
  </si>
  <si>
    <t>711 / AC / 01934 Ingeniørdocent</t>
  </si>
  <si>
    <t>711 / AC</t>
  </si>
  <si>
    <t>AC-711</t>
  </si>
  <si>
    <t>Ingeniørdocent</t>
  </si>
  <si>
    <t>711 Ingeniørdocent</t>
  </si>
  <si>
    <t>01934 Ingeniørdocent</t>
  </si>
  <si>
    <t>713 / AC / 02719 Lektor</t>
  </si>
  <si>
    <t>713 / AC</t>
  </si>
  <si>
    <t>AC-713</t>
  </si>
  <si>
    <t>Lektor, Ingeniør m.fl.</t>
  </si>
  <si>
    <t>713 Lektor (Ing. m.fl.)</t>
  </si>
  <si>
    <t>02719 Lektor</t>
  </si>
  <si>
    <t>Se note 3</t>
  </si>
  <si>
    <t>715 / AC / 00101 Adjunkt</t>
  </si>
  <si>
    <t>715 / AC</t>
  </si>
  <si>
    <t>AC-715</t>
  </si>
  <si>
    <t>Adjunkt, Ingeniør m.fl.</t>
  </si>
  <si>
    <t>715 Adjunkt (Ing. m.fl.)</t>
  </si>
  <si>
    <t>00101 Adjunkt</t>
  </si>
  <si>
    <t>716 / AC / 12015 Amanuensis</t>
  </si>
  <si>
    <t>716 / AC</t>
  </si>
  <si>
    <t>AC-716</t>
  </si>
  <si>
    <t>Amanuensis, Ingeniør m.fl.</t>
  </si>
  <si>
    <t>716 Amanuensis (Ing. m.fl.)</t>
  </si>
  <si>
    <t>12015 Amanuensis</t>
  </si>
  <si>
    <t>Amanuensis</t>
  </si>
  <si>
    <t>PHD</t>
  </si>
  <si>
    <r>
      <rPr>
        <b/>
        <sz val="11"/>
        <color theme="9" tint="-0.249977111117893"/>
        <rFont val="Calibri"/>
        <family val="2"/>
        <scheme val="minor"/>
      </rPr>
      <t>PHD</t>
    </r>
    <r>
      <rPr>
        <b/>
        <sz val="11"/>
        <color theme="1"/>
        <rFont val="Calibri"/>
        <family val="2"/>
        <scheme val="minor"/>
      </rPr>
      <t xml:space="preserve"> - Stilling</t>
    </r>
  </si>
  <si>
    <t>212 / 553 PH.D. STUDERENDE / 03636 Ph.d. Studerende</t>
  </si>
  <si>
    <t>212 / 553 PH.D. STUDERENDE</t>
  </si>
  <si>
    <t>553-212</t>
  </si>
  <si>
    <t>Ph.d. Studerende</t>
  </si>
  <si>
    <t>212 Lønnet ph.d-stipendat</t>
  </si>
  <si>
    <t>553 PH.D. STUDERENDE</t>
  </si>
  <si>
    <t>03636 Ph.d. Studerende</t>
  </si>
  <si>
    <t>221 / 554 PH.D.-STUDERENDE / 04731 SU- ph.d.-stipendiat</t>
  </si>
  <si>
    <t>221 / 554 PH.D.-STUDERENDE</t>
  </si>
  <si>
    <t>554-221</t>
  </si>
  <si>
    <t>SU- ph.d.-stipendiat</t>
  </si>
  <si>
    <t>221 SU ph.d-stipendiat</t>
  </si>
  <si>
    <t>554 PH.D.-STUDERENDE</t>
  </si>
  <si>
    <t>04731 SU- ph.d.-stipendiat</t>
  </si>
  <si>
    <t>DVIP</t>
  </si>
  <si>
    <r>
      <rPr>
        <b/>
        <sz val="11"/>
        <color theme="9" tint="-0.249977111117893"/>
        <rFont val="Calibri"/>
        <family val="2"/>
        <scheme val="minor"/>
      </rPr>
      <t>DVIP</t>
    </r>
    <r>
      <rPr>
        <b/>
        <sz val="11"/>
        <color theme="1"/>
        <rFont val="Calibri"/>
        <family val="2"/>
        <scheme val="minor"/>
      </rPr>
      <t xml:space="preserve"> - Stilling</t>
    </r>
  </si>
  <si>
    <r>
      <t xml:space="preserve">Kriterie </t>
    </r>
    <r>
      <rPr>
        <sz val="11"/>
        <color theme="9" tint="-0.499984740745262"/>
        <rFont val="Calibri"/>
        <family val="2"/>
        <scheme val="minor"/>
      </rPr>
      <t>(se note 4)</t>
    </r>
  </si>
  <si>
    <t>161 / 069 TANDLÆGER (HELTIDS) / 12010 Afdelingstandlæge / 56</t>
  </si>
  <si>
    <t>161 / 069 TANDLÆGER (HELTIDS) / 56</t>
  </si>
  <si>
    <t>69-161-56</t>
  </si>
  <si>
    <t>Afdelingstandlæge</t>
  </si>
  <si>
    <t>161 Afdelingstandlæge</t>
  </si>
  <si>
    <t>12010 Afdelingstandlæge</t>
  </si>
  <si>
    <t>Klasse 56</t>
  </si>
  <si>
    <t>162 / 069 TANDLÆGER (HELTIDS) / 02201 Klinisk Lærer Odonto / 10</t>
  </si>
  <si>
    <t>162 / 069 TANDLÆGER (HELTIDS) / 10</t>
  </si>
  <si>
    <t>69-162-10</t>
  </si>
  <si>
    <t>Kliniske lærer, odont</t>
  </si>
  <si>
    <t>162 Kliniske lærer, odont</t>
  </si>
  <si>
    <t>02201 Klinisk Lærer Odonto</t>
  </si>
  <si>
    <t>Klinisk Lærer Odonto</t>
  </si>
  <si>
    <t>Klasse 55</t>
  </si>
  <si>
    <t>Ændret pr. 01.01.2020</t>
  </si>
  <si>
    <t>341 / 106 EKSTERNE LEKTORER / 12030 Ekstern Lektor</t>
  </si>
  <si>
    <t>341 / 106 EKSTERNE LEKTORER</t>
  </si>
  <si>
    <t>106-341</t>
  </si>
  <si>
    <t>Ekstern lektor</t>
  </si>
  <si>
    <t>341 Ekstern lektor</t>
  </si>
  <si>
    <t>106 EKSTERNE LEKTORER</t>
  </si>
  <si>
    <t>12030 Ekstern Lektor</t>
  </si>
  <si>
    <t>Ekstern Lektor</t>
  </si>
  <si>
    <t>Se note, kl. 51</t>
  </si>
  <si>
    <t>Kl. 51</t>
  </si>
  <si>
    <t>20.06.2022</t>
  </si>
  <si>
    <t>341 / 106 EKSTERNE LEKTORER / 12105 Postgraduat Klinisk Lektor</t>
  </si>
  <si>
    <r>
      <rPr>
        <sz val="11"/>
        <color rgb="FF0070C0"/>
        <rFont val="Calibri"/>
        <family val="2"/>
        <scheme val="minor"/>
      </rPr>
      <t>HE,</t>
    </r>
    <r>
      <rPr>
        <sz val="11"/>
        <rFont val="Calibri"/>
        <family val="2"/>
        <scheme val="minor"/>
      </rPr>
      <t xml:space="preserve"> </t>
    </r>
    <r>
      <rPr>
        <sz val="11"/>
        <color theme="9" tint="-0.499984740745262"/>
        <rFont val="Calibri"/>
        <family val="2"/>
        <scheme val="minor"/>
      </rPr>
      <t>se note, kl. 51</t>
    </r>
  </si>
  <si>
    <t>341 / 106 EKSTERNE LEKTORER / 01080 Ekstern Lektor, UPL</t>
  </si>
  <si>
    <t>Ekstern lektor, UPL</t>
  </si>
  <si>
    <t>01080 Ekstern Lektor, UPL</t>
  </si>
  <si>
    <t>Ekstern Lektor, UPL</t>
  </si>
  <si>
    <t>342 / 106 EKSTERNE LEKTORER / 12130 Undervisningsass.</t>
  </si>
  <si>
    <t>342 / 106 EKSTERNE LEKTORER</t>
  </si>
  <si>
    <t>106-342</t>
  </si>
  <si>
    <t>Undervisningsassistent</t>
  </si>
  <si>
    <t>342 Undervisningsassistent</t>
  </si>
  <si>
    <t>Kl. 52</t>
  </si>
  <si>
    <t>343 / 107 STUDENTERUNDERVISERE / 12130 Undervisningsass.</t>
  </si>
  <si>
    <t>343 / 107 STUDENTERUNDERVISERE</t>
  </si>
  <si>
    <t>107-343</t>
  </si>
  <si>
    <t>SUL Undervisningsassistent</t>
  </si>
  <si>
    <t>343 SUL Undervisningsassistent</t>
  </si>
  <si>
    <t>107 STUDENTERUNDERVISERE</t>
  </si>
  <si>
    <t>05170 Undervisningsass.</t>
  </si>
  <si>
    <t>344 / 105 KLINISK/EKSTERN LEKT / 12066 Klinisk Lærer</t>
  </si>
  <si>
    <t>344 / 105 KLINISK/EKSTERN LEKT</t>
  </si>
  <si>
    <t>105-344</t>
  </si>
  <si>
    <t>Klinisk lærer, klinisk</t>
  </si>
  <si>
    <t>344 Klinisk lærer, klinisk</t>
  </si>
  <si>
    <t>12066 Klinisk Lærer</t>
  </si>
  <si>
    <t>Klinisk Lærer</t>
  </si>
  <si>
    <t>345 flyttes ikke til 344, samme STIKO</t>
  </si>
  <si>
    <t>345 / 105 KLINISK/EKSTERN LEKT / 12066 Klinisk Lærer</t>
  </si>
  <si>
    <t>345 / 105 KLINISK/EKSTERN LEKT</t>
  </si>
  <si>
    <t>105-345</t>
  </si>
  <si>
    <t>Klinisk lærer, almen medic</t>
  </si>
  <si>
    <t>345 Klinisk lærer, almen medic</t>
  </si>
  <si>
    <t>Stillingstype udgår</t>
  </si>
  <si>
    <t>346 / 553 PH.D. STUDERENDE / 03652 Ph.d. timeløn</t>
  </si>
  <si>
    <t>346 / 553 PH.D. STUDERENDE</t>
  </si>
  <si>
    <t>553-346</t>
  </si>
  <si>
    <t>Ph.d. timeløn</t>
  </si>
  <si>
    <t>346 Ph.d. timeløn</t>
  </si>
  <si>
    <t>03652 Ph.d. timeløn</t>
  </si>
  <si>
    <t>347 / 107 STUDENTERUNDERVISERE / 01966 Instruktor</t>
  </si>
  <si>
    <t>347 / 107 STUDENTERUNDERVISERE</t>
  </si>
  <si>
    <t>107-347</t>
  </si>
  <si>
    <t>Instruktor</t>
  </si>
  <si>
    <t>347 Studenterunderviser</t>
  </si>
  <si>
    <t>01966 Instruktor</t>
  </si>
  <si>
    <t>347 / 107 STUDENTERUNDERVISERE / 01783 Hjælpelærer / ASE</t>
  </si>
  <si>
    <t>347 / 107 STUDENTERUNDERVISERE / ASE</t>
  </si>
  <si>
    <t>ASE</t>
  </si>
  <si>
    <t>Hjælpelærer</t>
  </si>
  <si>
    <t>01783 Hjælpelærer</t>
  </si>
  <si>
    <t>Tidligere ASE på TECH</t>
  </si>
  <si>
    <t>353 / 082 TIMELØNNEDE / 01674 Gæsteforelæser</t>
  </si>
  <si>
    <t>353 / 082 TIMELØNNEDE</t>
  </si>
  <si>
    <t>82-353</t>
  </si>
  <si>
    <t>Gæsteforelæser</t>
  </si>
  <si>
    <t>353 Gæsteforelærer</t>
  </si>
  <si>
    <t>082 TIMELØNNEDE</t>
  </si>
  <si>
    <t>01674 Gæsteforelæser</t>
  </si>
  <si>
    <t>DTAP</t>
  </si>
  <si>
    <r>
      <rPr>
        <b/>
        <sz val="11"/>
        <color theme="9" tint="-0.249977111117893"/>
        <rFont val="Calibri"/>
        <family val="2"/>
        <scheme val="minor"/>
      </rPr>
      <t>DTAP</t>
    </r>
    <r>
      <rPr>
        <b/>
        <sz val="11"/>
        <color theme="1"/>
        <rFont val="Calibri"/>
        <family val="2"/>
        <scheme val="minor"/>
      </rPr>
      <t xml:space="preserve"> - Stilling</t>
    </r>
  </si>
  <si>
    <t>511 / 240 KONTORFUNKTIONÆRER / 04675 Studerende</t>
  </si>
  <si>
    <t>511 / 240 KONTORFUNKTIONÆRER</t>
  </si>
  <si>
    <t>240-511</t>
  </si>
  <si>
    <t>Studerende, HK</t>
  </si>
  <si>
    <t>511 Studerende, HK</t>
  </si>
  <si>
    <t>04675 Studerende</t>
  </si>
  <si>
    <t>Studerende</t>
  </si>
  <si>
    <t>Klasse 35</t>
  </si>
  <si>
    <t>512 / 107 STUDENTERUNDERVISERE / 04687 Studentermedhjælper</t>
  </si>
  <si>
    <t>512 / 107 STUDENTERUNDERVISERE</t>
  </si>
  <si>
    <t>107-512</t>
  </si>
  <si>
    <t>Studentermedhjælp, SUL</t>
  </si>
  <si>
    <t>512 Studentermedhjælp, SUL</t>
  </si>
  <si>
    <t>04687 Studentermedhjælper</t>
  </si>
  <si>
    <t>Studentermedhjælper</t>
  </si>
  <si>
    <t>521 / 239 EDB-MEDARB. PROSA / 01982 IT-Medarbejder</t>
  </si>
  <si>
    <t>521 / 239 EDB-MEDARB. PROSA</t>
  </si>
  <si>
    <t>239-521</t>
  </si>
  <si>
    <t>Timelønnet IT-medarbejder</t>
  </si>
  <si>
    <t>521 Timelønnet IT-medarbejder</t>
  </si>
  <si>
    <t>532 / 107 STUDENTERUNDERVISERE / 04677 Studenterstudievejleder</t>
  </si>
  <si>
    <t>532 / 107 STUDENTERUNDERVISERE</t>
  </si>
  <si>
    <t>107-532</t>
  </si>
  <si>
    <t>Studenterstudievejleder</t>
  </si>
  <si>
    <t>532 Studenterstudievejleder</t>
  </si>
  <si>
    <t>04677 Studenterstudievejleder</t>
  </si>
  <si>
    <t>532 / 107 STUDENTERUNDERVISERE / 03854 Præparatfremstiller</t>
  </si>
  <si>
    <t>Præparatfremstiller</t>
  </si>
  <si>
    <t>03854 Præparatfremstiller</t>
  </si>
  <si>
    <t>533 / 240 KONTORFUNKTIONÆRER / 05050 Tutor</t>
  </si>
  <si>
    <t>533 / 240 KONTORFUNKTIONÆRER</t>
  </si>
  <si>
    <t>240-533</t>
  </si>
  <si>
    <t>Tutor</t>
  </si>
  <si>
    <t>533 Tutor</t>
  </si>
  <si>
    <t>05050 Tutor</t>
  </si>
  <si>
    <t>534 / 102 Handicapledsagere i staten mv. / 01720 Handicapledsager</t>
  </si>
  <si>
    <t>534 / 102 Handicapledsagere i staten mv.</t>
  </si>
  <si>
    <t>102-534</t>
  </si>
  <si>
    <t>Handicapledsager</t>
  </si>
  <si>
    <t>534 Særlig medhjælp</t>
  </si>
  <si>
    <t>102 Handicapledsagere i staten mv.</t>
  </si>
  <si>
    <t>01720 Handicapledsager</t>
  </si>
  <si>
    <t>534 / 693 SÆRL.AFLØN.TIMELØN / 04740 Støttelærer</t>
  </si>
  <si>
    <t>534 / 693 SÆRL.AFLØN.TIMELØN</t>
  </si>
  <si>
    <t>693-534</t>
  </si>
  <si>
    <t>Støttelærer</t>
  </si>
  <si>
    <t>693 SÆRL.AFLØN.TIMELØN</t>
  </si>
  <si>
    <t>04740 Støttelærer</t>
  </si>
  <si>
    <t>534 / 248 SPECIALARBEJDERE M.F / 03315 Observatør / Obs</t>
  </si>
  <si>
    <t>534 / 248 SPECIALARBEJDERE M.F / Obs</t>
  </si>
  <si>
    <t>248-534-Obs</t>
  </si>
  <si>
    <t>Obs</t>
  </si>
  <si>
    <t>Observatør</t>
  </si>
  <si>
    <t>03315 Observatør</t>
  </si>
  <si>
    <r>
      <rPr>
        <sz val="11"/>
        <color rgb="FF0070C0"/>
        <rFont val="Calibri"/>
        <family val="2"/>
        <scheme val="minor"/>
      </rPr>
      <t>Observatør på NAT,</t>
    </r>
    <r>
      <rPr>
        <sz val="11"/>
        <rFont val="Calibri"/>
        <family val="2"/>
        <scheme val="minor"/>
      </rPr>
      <t xml:space="preserve"> </t>
    </r>
    <r>
      <rPr>
        <sz val="11"/>
        <color theme="9" tint="-0.499984740745262"/>
        <rFont val="Calibri"/>
        <family val="2"/>
        <scheme val="minor"/>
      </rPr>
      <t>se note</t>
    </r>
  </si>
  <si>
    <t>534 / 693 SÆRL.AFLØN.TIMELØN / 03315 Observatør / Obs</t>
  </si>
  <si>
    <t>534 / 693 SÆRL.AFLØN.TIMELØN / Obs</t>
  </si>
  <si>
    <t>693-534-Obs</t>
  </si>
  <si>
    <r>
      <rPr>
        <sz val="11"/>
        <color rgb="FF0070C0"/>
        <rFont val="Calibri"/>
        <family val="2"/>
        <scheme val="minor"/>
      </rPr>
      <t>Observatør på NAT-TECH,</t>
    </r>
    <r>
      <rPr>
        <sz val="11"/>
        <rFont val="Calibri"/>
        <family val="2"/>
        <scheme val="minor"/>
      </rPr>
      <t xml:space="preserve"> </t>
    </r>
    <r>
      <rPr>
        <sz val="11"/>
        <color theme="9" tint="-0.499984740745262"/>
        <rFont val="Calibri"/>
        <family val="2"/>
        <scheme val="minor"/>
      </rPr>
      <t>se note</t>
    </r>
  </si>
  <si>
    <t>534 / 285 PICCOLO/PICCOLINE / 03639 Piccoline</t>
  </si>
  <si>
    <t>534 / 285 PICCOLO/PICCOLINE</t>
  </si>
  <si>
    <t>285-534</t>
  </si>
  <si>
    <t>Piccoline</t>
  </si>
  <si>
    <t>285 PICCOLO/PICCOLINE</t>
  </si>
  <si>
    <t>03639 Piccoline</t>
  </si>
  <si>
    <t>Cprnr sidste ciffer = lige tal</t>
  </si>
  <si>
    <t>534 / 285 PICCOLO/PICCOLINE / 03640 Piccolo</t>
  </si>
  <si>
    <t>Piccolo</t>
  </si>
  <si>
    <t>03640 Piccolo</t>
  </si>
  <si>
    <t>Cprnr sidste ciffer = ulige tal</t>
  </si>
  <si>
    <t>Timelønnet øvrig TAP</t>
  </si>
  <si>
    <t>535 Timelønnet øvrig TAP</t>
  </si>
  <si>
    <t>PKAT som månedslønnet</t>
  </si>
  <si>
    <t>STIKO som månedslønnet</t>
  </si>
  <si>
    <t>som månedslønnet</t>
  </si>
  <si>
    <t>Timelønnet som ikke er</t>
  </si>
  <si>
    <t xml:space="preserve">  TAP </t>
  </si>
  <si>
    <r>
      <t xml:space="preserve">st.type 511-534, </t>
    </r>
    <r>
      <rPr>
        <sz val="11"/>
        <color theme="9" tint="-0.499984740745262"/>
        <rFont val="Calibri"/>
        <family val="2"/>
        <scheme val="minor"/>
      </rPr>
      <t>se note 5</t>
    </r>
  </si>
  <si>
    <t>535 / AC / 00178 Akademisk Medarb.</t>
  </si>
  <si>
    <t>535 / AC</t>
  </si>
  <si>
    <t>AC-535</t>
  </si>
  <si>
    <t>535 / 054 MASKINMESTRE / 02969 Maskinmester</t>
  </si>
  <si>
    <t>535 / 054 MASKINMESTRE</t>
  </si>
  <si>
    <t>54-535</t>
  </si>
  <si>
    <t>535 / 103 Særligt aflønnede / 00315 Assistent</t>
  </si>
  <si>
    <t>535 / 103 Særligt aflønnede</t>
  </si>
  <si>
    <t>103-535</t>
  </si>
  <si>
    <t>103 Særligt aflønnede</t>
  </si>
  <si>
    <t>00315 Assistent</t>
  </si>
  <si>
    <t>315</t>
  </si>
  <si>
    <t>Assistent</t>
  </si>
  <si>
    <t>535 / 115 JORDBRUGSTEKNIKERE / 02049 Jordbrugsteknolog</t>
  </si>
  <si>
    <t>535 / 115 JORDBRUGSTEKNIKERE</t>
  </si>
  <si>
    <t>115-535</t>
  </si>
  <si>
    <t>535 / 139 GARTN. OG GARTNERIARB / 01020 Dyrepasser</t>
  </si>
  <si>
    <t>535 / 139 GARTN. OG GARTNERIARB</t>
  </si>
  <si>
    <t>139-535</t>
  </si>
  <si>
    <t>535 / 139 GARTN. OG GARTNERIARB / 01395 Forsøgsmedarbejder</t>
  </si>
  <si>
    <t>535 / 179 HÅNDVÆRKERE I STATEN / 01885 Håndværker</t>
  </si>
  <si>
    <t>535 / 179 HÅNDVÆRKERE I STATEN</t>
  </si>
  <si>
    <t>179-535</t>
  </si>
  <si>
    <t>535 / 221 KØKKENMEDHJÆLPERE / 00788 Catere</t>
  </si>
  <si>
    <t>535 / 221 KØKKENMEDHJÆLPERE</t>
  </si>
  <si>
    <t>221-535</t>
  </si>
  <si>
    <t>535 / 236 LAB.FUNKTIONÆRER / 02605 Laborant</t>
  </si>
  <si>
    <t>535 / 236 LAB.FUNKTIONÆRER</t>
  </si>
  <si>
    <t>236-535</t>
  </si>
  <si>
    <t>535 / 236 LAB.FUNKTIONÆRER / 02615 Laboratorieassistent / 51</t>
  </si>
  <si>
    <t>535 / 236 LAB.FUNKTIONÆRER / 51</t>
  </si>
  <si>
    <t>535 / 240 KONTORFUNKTIONÆRER / 02345 Kontorfunktionær</t>
  </si>
  <si>
    <t>535 / 240 KONTORFUNKTIONÆRER</t>
  </si>
  <si>
    <t>240-535</t>
  </si>
  <si>
    <t>535 / 240 KONTORFUNKTIONÆRER / 02204 Klinikassistent</t>
  </si>
  <si>
    <t>535 / 248 SPECIALARBEJDERE M.F / 04580 Specialarbejder</t>
  </si>
  <si>
    <t>535 / 248 SPECIALARBEJDERE M.F</t>
  </si>
  <si>
    <t>248-535</t>
  </si>
  <si>
    <t>535 / 251 SYGEPLEJERSKER / 02212 Klinisk diætist</t>
  </si>
  <si>
    <t>535 / 251 SYGEPLEJERSKER</t>
  </si>
  <si>
    <t>251-535</t>
  </si>
  <si>
    <t>02212 Klinisk diætist</t>
  </si>
  <si>
    <t>2212</t>
  </si>
  <si>
    <t>Klinisk diætist</t>
  </si>
  <si>
    <t>535 / 251 SYGEPLEJERSKER / 04748 Sygeplejerske</t>
  </si>
  <si>
    <t>535 / 296 Sanitører / 04314 Sanitør</t>
  </si>
  <si>
    <t>535 / 296 Sanitører</t>
  </si>
  <si>
    <t>296-535</t>
  </si>
  <si>
    <t>296 Sanitører</t>
  </si>
  <si>
    <t>535 / 747 RENGØRINGSASSISTENTER / 04100 Rengøringsassistent</t>
  </si>
  <si>
    <t>535 / 747 RENGØRINGSASSISTENTER</t>
  </si>
  <si>
    <t>747-535</t>
  </si>
  <si>
    <t>747 RENGØRINGSASSISTENTER</t>
  </si>
  <si>
    <t>535 / 747 RENGØRINGSASSISTENTER / 01647 Glasvasker</t>
  </si>
  <si>
    <t>STIP</t>
  </si>
  <si>
    <r>
      <rPr>
        <b/>
        <sz val="11"/>
        <color theme="9" tint="-0.249977111117893"/>
        <rFont val="Calibri"/>
        <family val="2"/>
        <scheme val="minor"/>
      </rPr>
      <t>STIP</t>
    </r>
    <r>
      <rPr>
        <b/>
        <sz val="11"/>
        <color theme="1"/>
        <rFont val="Calibri"/>
        <family val="2"/>
        <scheme val="minor"/>
      </rPr>
      <t xml:space="preserve"> - Stilling</t>
    </r>
  </si>
  <si>
    <t>611 / 550 UDDANNELSESYDELSER / 04320 Scholarstipendiat</t>
  </si>
  <si>
    <t>611 / 550 UDDANNELSESYDELSER</t>
  </si>
  <si>
    <t>550-611</t>
  </si>
  <si>
    <t>Scholarstipendiat</t>
  </si>
  <si>
    <t>611 Scholarstipendiat</t>
  </si>
  <si>
    <t>550 UDDANNELSESYDELSER</t>
  </si>
  <si>
    <t>04320 Scholarstipendiat</t>
  </si>
  <si>
    <t>611 / 549 Stipendiater  / 04320 Scholarstipendiat</t>
  </si>
  <si>
    <t xml:space="preserve">611 / 549 Stipendiater </t>
  </si>
  <si>
    <t>549-611</t>
  </si>
  <si>
    <t xml:space="preserve">549 Stipendiater </t>
  </si>
  <si>
    <t>612 / 550 UDDANNELSESYDELSER / 05029 Trainee</t>
  </si>
  <si>
    <t>612 / 550 UDDANNELSESYDELSER</t>
  </si>
  <si>
    <t>550-612</t>
  </si>
  <si>
    <t>Trainee-stipendiat</t>
  </si>
  <si>
    <t>612 Trainee-stipendier</t>
  </si>
  <si>
    <t>05029 Trainee</t>
  </si>
  <si>
    <t>Trainee</t>
  </si>
  <si>
    <t>612 / 549 Stipendiater  / 05029 Trainee</t>
  </si>
  <si>
    <t xml:space="preserve">612 / 549 Stipendiater </t>
  </si>
  <si>
    <t>549-612</t>
  </si>
  <si>
    <t>613 / 550 UDDANNELSESYDELSER / 03354 Opholdsstipendiat</t>
  </si>
  <si>
    <t>613 / 550 UDDANNELSESYDELSER</t>
  </si>
  <si>
    <t>550-613</t>
  </si>
  <si>
    <t>Opholdsstipendiat</t>
  </si>
  <si>
    <t>613 Opholdsstipendiat</t>
  </si>
  <si>
    <t>03354 Opholdsstipendiat</t>
  </si>
  <si>
    <t>Samt Top-up stipendiat</t>
  </si>
  <si>
    <t>613 / 549 Stipendiater  / 03354 Opholdsstipendiat</t>
  </si>
  <si>
    <t xml:space="preserve">613 / 549 Stipendiater </t>
  </si>
  <si>
    <t>549-613</t>
  </si>
  <si>
    <t>614 / 550 UDDANNELSESYDELSER / 04092 Rekrutteringsstipendiat</t>
  </si>
  <si>
    <t>614 / 550 UDDANNELSESYDELSER</t>
  </si>
  <si>
    <t>550-614</t>
  </si>
  <si>
    <t>Rekrutteringsstipendiat</t>
  </si>
  <si>
    <t>614 Rekrutteringsstipendiat</t>
  </si>
  <si>
    <t>04092 Rekrutteringsstipendiat</t>
  </si>
  <si>
    <t>614 / 549 Stipendiater  / 04092 Rekrutteringsstipendiat</t>
  </si>
  <si>
    <t xml:space="preserve">614 / 549 Stipendiater </t>
  </si>
  <si>
    <t>549-614</t>
  </si>
  <si>
    <t>rettet ny stilling</t>
  </si>
  <si>
    <t>615 / 550 UDDANNELSESYDELSER / 01391 Forskningsårsstipendiat</t>
  </si>
  <si>
    <t>615 / 550 UDDANNELSESYDELSER</t>
  </si>
  <si>
    <t>550-615</t>
  </si>
  <si>
    <t>Forskningsårsstipendiat</t>
  </si>
  <si>
    <t>615 Forskningsårsstipendiat</t>
  </si>
  <si>
    <t>01391 Forskningsårsstipendiat</t>
  </si>
  <si>
    <t>Ny pr. 1.5.2019</t>
  </si>
  <si>
    <t>615 / 549 Stipendiater  / 01391 Forskningsårsstipendiat</t>
  </si>
  <si>
    <t xml:space="preserve">615 / 549 Stipendiater </t>
  </si>
  <si>
    <t>549-615</t>
  </si>
  <si>
    <t>621 / 550 UDDANNELSESYDELSER / 04655 Stipendiat</t>
  </si>
  <si>
    <t>621 / 550 UDDANNELSESYDELSER</t>
  </si>
  <si>
    <t>550-621</t>
  </si>
  <si>
    <t>Andet stipendiat</t>
  </si>
  <si>
    <t>621 Andet stipendiat</t>
  </si>
  <si>
    <t>04655 Stipendiat</t>
  </si>
  <si>
    <t>Stipendiat</t>
  </si>
  <si>
    <r>
      <rPr>
        <sz val="11"/>
        <color rgb="FF0070C0"/>
        <rFont val="Calibri"/>
        <family val="2"/>
        <scheme val="minor"/>
      </rPr>
      <t>Stipendietyper,</t>
    </r>
    <r>
      <rPr>
        <sz val="11"/>
        <color theme="9" tint="-0.499984740745262"/>
        <rFont val="Calibri"/>
        <family val="2"/>
        <scheme val="minor"/>
      </rPr>
      <t xml:space="preserve"> se note 6</t>
    </r>
  </si>
  <si>
    <t>621 / 549 Stipendiater  / 04655 Stipendiat</t>
  </si>
  <si>
    <t xml:space="preserve">621 / 549 Stipendiater </t>
  </si>
  <si>
    <t>549-621</t>
  </si>
  <si>
    <r>
      <t xml:space="preserve">Stipendietyper, </t>
    </r>
    <r>
      <rPr>
        <sz val="11"/>
        <color theme="9" tint="-0.499984740745262"/>
        <rFont val="Calibri"/>
        <family val="2"/>
        <scheme val="minor"/>
      </rPr>
      <t>se note 6</t>
    </r>
  </si>
  <si>
    <t>HON</t>
  </si>
  <si>
    <r>
      <rPr>
        <b/>
        <sz val="11"/>
        <color theme="9" tint="-0.249977111117893"/>
        <rFont val="Calibri"/>
        <family val="2"/>
        <scheme val="minor"/>
      </rPr>
      <t>HON</t>
    </r>
    <r>
      <rPr>
        <b/>
        <sz val="11"/>
        <color theme="1"/>
        <rFont val="Calibri"/>
        <family val="2"/>
        <scheme val="minor"/>
      </rPr>
      <t xml:space="preserve"> - Stillingstype</t>
    </r>
  </si>
  <si>
    <t>Særlig vederlæggelse</t>
  </si>
  <si>
    <t>901 Særlig vederlæggelse</t>
  </si>
  <si>
    <t>080 Vederlagslønnede</t>
  </si>
  <si>
    <t>04776 Særlig vederlæggelse</t>
  </si>
  <si>
    <t>091 Fremm.tjenesteydelser</t>
  </si>
  <si>
    <t>754 Bi.inspek./tilsynsm.</t>
  </si>
  <si>
    <t>00001</t>
  </si>
  <si>
    <t>Forsøgsperson</t>
  </si>
  <si>
    <t>902 Kompensation til forsøgspe</t>
  </si>
  <si>
    <t>01398 Forsøgsperson</t>
  </si>
  <si>
    <t>Efterindtægt</t>
  </si>
  <si>
    <t>910 Efterindtægt</t>
  </si>
  <si>
    <t>026 Efterindtægt</t>
  </si>
  <si>
    <t>06105 Efterindtægtsmodt</t>
  </si>
  <si>
    <t>Ændret pr 07.12.2022</t>
  </si>
  <si>
    <t>027 Efterindtægt</t>
  </si>
  <si>
    <t>ANDET</t>
  </si>
  <si>
    <r>
      <rPr>
        <b/>
        <sz val="11"/>
        <color theme="9" tint="-0.249977111117893"/>
        <rFont val="Calibri"/>
        <family val="2"/>
        <scheme val="minor"/>
      </rPr>
      <t>ANDET</t>
    </r>
    <r>
      <rPr>
        <b/>
        <sz val="11"/>
        <color theme="1"/>
        <rFont val="Calibri"/>
        <family val="2"/>
        <scheme val="minor"/>
      </rPr>
      <t xml:space="preserve"> - Stillingstype</t>
    </r>
  </si>
  <si>
    <t>351 / 082 TIMELØNNEDE / 00830 Censor</t>
  </si>
  <si>
    <t>351 / 082 TIMELØNNEDE</t>
  </si>
  <si>
    <t>82-351</t>
  </si>
  <si>
    <t>Censor</t>
  </si>
  <si>
    <t>351 Censor</t>
  </si>
  <si>
    <t>00830 Censor</t>
  </si>
  <si>
    <t>Andet</t>
  </si>
  <si>
    <t>352 / 082 TIMELØNNEDE / 00477 Bedømmer</t>
  </si>
  <si>
    <t>352 / 082 TIMELØNNEDE</t>
  </si>
  <si>
    <t>82-352</t>
  </si>
  <si>
    <t>Bedømmer eksamen</t>
  </si>
  <si>
    <t>352 Bedømmer eksamen</t>
  </si>
  <si>
    <t>00477 Bedømmer</t>
  </si>
  <si>
    <t>Bedømmer</t>
  </si>
  <si>
    <t>356 / 082 TIMELØNNEDE / 00477 Bedømmer</t>
  </si>
  <si>
    <t>356 / 082 TIMELØNNEDE</t>
  </si>
  <si>
    <t>82-356</t>
  </si>
  <si>
    <t>Bedømmelsesudvalg</t>
  </si>
  <si>
    <t>356 Bedømmelsesudvalg</t>
  </si>
  <si>
    <t>357 / 082 TIMELØNNEDE / 00477 Bedømmer</t>
  </si>
  <si>
    <t>357 / 082 TIMELØNNEDE</t>
  </si>
  <si>
    <t>82-357</t>
  </si>
  <si>
    <t>Bedømmer ph.d. afhandling</t>
  </si>
  <si>
    <t>357 Bedømmer ph.d. afhandling</t>
  </si>
  <si>
    <t>531 / 082 TIMELØNNEDE / 01131 Eksamensvagt</t>
  </si>
  <si>
    <t>531 / 082 TIMELØNNEDE</t>
  </si>
  <si>
    <t>82-531</t>
  </si>
  <si>
    <t>Eksamensvagt</t>
  </si>
  <si>
    <t>531 Eksamensvagt</t>
  </si>
  <si>
    <t>01131 Eksamensvagt</t>
  </si>
  <si>
    <t>HR</t>
  </si>
  <si>
    <t>For disse stillingstyper kan STIKO ikke identificeres/skelnes ud fra data.</t>
  </si>
  <si>
    <t>Der er derfor særlig vigtigt, at HR manuelt sikrer sig, at de enkelte ansatte har korrekt STIKO og løbende foretager kontrol af dette.</t>
  </si>
  <si>
    <t>Note 2</t>
  </si>
  <si>
    <t>En professor eller lektor i en tidsbegrænset stilling har sin hovedansættelse på AU, de ansættes typisk 1-5 år og lønindplaceres som varigt ansatte professorer</t>
  </si>
  <si>
    <t xml:space="preserve">og lektorer. En gæsteprofessor/lektor ansættes typisk i en eller flere kortere ansættelser på AU og de har deres hovedansættelse på et andet universitet, de </t>
  </si>
  <si>
    <t>kan evt. ansættes med afvigende lønindplacering. Til ulønnede gæsteprofessorer og gæstelektorer anvendes stillingstype 812 Ekstern VIP.</t>
  </si>
  <si>
    <t>Note 3</t>
  </si>
  <si>
    <t>Stillingstype 713 Lektor (Ing. m.fl.) og 715 Adjunkt (Ing. m.fl.) er indplaceret efter stillingsstruktur ved diplomingeniøruddannelsen og</t>
  </si>
  <si>
    <t>eksportingeniøruddannelsen. De kan være uddannet som ingeniør, men de kan også have en anden uddannelse,  som fx magister, arkitekt …</t>
  </si>
  <si>
    <t>Note 4</t>
  </si>
  <si>
    <t>For udlændinge med fiktivt cprnr benyttes PKAT 790 Udbetaling af vederlag B-indkomst. Stillingstype og STIKO er som angivet i afsnit</t>
  </si>
  <si>
    <t>for DVIP, DTAP, STIP og HON.</t>
  </si>
  <si>
    <t>Note 5</t>
  </si>
  <si>
    <t>Der er tale om løbende anvisning af timer. Såfremt det ikke er muligt at anvise timer tages kontakt til LØN, som herefter opretter stillingstypen</t>
  </si>
  <si>
    <t>(og øvrige nødvendige oplysninger, fx løntrin/lønanciennitet) i timelønssystemet.</t>
  </si>
  <si>
    <t>Note 6</t>
  </si>
  <si>
    <r>
      <t xml:space="preserve">Andet stipendiat -   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 xml:space="preserve">Dunia Beam stipendie </t>
    </r>
  </si>
  <si>
    <t>Coimbra Group scholarship</t>
  </si>
  <si>
    <t>Erasmus + international dimension</t>
  </si>
  <si>
    <t>Erasmus stipendier</t>
  </si>
  <si>
    <t>Fripladser og stipendier</t>
  </si>
  <si>
    <t>Erasmus Staff</t>
  </si>
  <si>
    <t>JoinEU-SEE stipendie</t>
  </si>
  <si>
    <t>Fakultetsstipendier</t>
  </si>
  <si>
    <t>Kulturaftale stipendie</t>
  </si>
  <si>
    <t>Nordplus/Nordlys stipendier</t>
  </si>
  <si>
    <t xml:space="preserve">Praktikstipendium for indrejsende </t>
  </si>
  <si>
    <t>Screeningsstipendier</t>
  </si>
  <si>
    <t xml:space="preserve">Max Sørensen Fellewshio/Credi-prisopgaver </t>
  </si>
  <si>
    <t>Travelgrant/rejsestipendium</t>
  </si>
  <si>
    <t>Aarhus BSS Scholarship</t>
  </si>
  <si>
    <t>Uarctic north2north stipendium</t>
  </si>
  <si>
    <t>Salling Group Value Award</t>
  </si>
  <si>
    <t>Ørsted Innovation Award</t>
  </si>
  <si>
    <t>Droning Margrethe II's rejselegat</t>
  </si>
  <si>
    <t>CLIFF Grant/CLIFF-GRADS</t>
  </si>
  <si>
    <t>Grundfos awards/EarlyCash legat</t>
  </si>
  <si>
    <t>Rajagopals scholarship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</si>
</sst>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kr-406]&quot; &quot;#,##0.00;[Red][$kr-406]&quot; -&quot;#,##0.00"/>
    <numFmt numFmtId="165" formatCode="dd/mm/yy;@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12121"/>
      <name val="Trebuchet MS"/>
      <family val="2"/>
    </font>
    <font>
      <sz val="18"/>
      <color theme="3"/>
      <name val="Cambria"/>
      <family val="2"/>
      <scheme val="major"/>
    </font>
    <font>
      <i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trike/>
      <sz val="11"/>
      <color theme="1"/>
      <name val="Calibri"/>
      <family val="2"/>
      <scheme val="minor"/>
    </font>
    <font>
      <i/>
      <strike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3">
    <xf numFmtId="164" fontId="0" fillId="0" borderId="0"/>
    <xf numFmtId="164" fontId="2" fillId="0" borderId="0" applyNumberFormat="0" applyFill="0" applyBorder="0" applyAlignment="0" applyProtection="0"/>
    <xf numFmtId="164" fontId="3" fillId="0" borderId="1" applyNumberFormat="0" applyFill="0" applyAlignment="0" applyProtection="0"/>
    <xf numFmtId="164" fontId="4" fillId="0" borderId="2" applyNumberFormat="0" applyFill="0" applyAlignment="0" applyProtection="0"/>
    <xf numFmtId="164" fontId="5" fillId="0" borderId="3" applyNumberFormat="0" applyFill="0" applyAlignment="0" applyProtection="0"/>
    <xf numFmtId="164" fontId="5" fillId="0" borderId="0" applyNumberFormat="0" applyFill="0" applyBorder="0" applyAlignment="0" applyProtection="0"/>
    <xf numFmtId="164" fontId="6" fillId="2" borderId="0" applyNumberFormat="0" applyBorder="0" applyAlignment="0" applyProtection="0"/>
    <xf numFmtId="164" fontId="7" fillId="3" borderId="0" applyNumberFormat="0" applyBorder="0" applyAlignment="0" applyProtection="0"/>
    <xf numFmtId="164" fontId="8" fillId="4" borderId="0" applyNumberFormat="0" applyBorder="0" applyAlignment="0" applyProtection="0"/>
    <xf numFmtId="164" fontId="9" fillId="5" borderId="4" applyNumberFormat="0" applyAlignment="0" applyProtection="0"/>
    <xf numFmtId="164" fontId="10" fillId="6" borderId="5" applyNumberFormat="0" applyAlignment="0" applyProtection="0"/>
    <xf numFmtId="164" fontId="11" fillId="6" borderId="4" applyNumberFormat="0" applyAlignment="0" applyProtection="0"/>
    <xf numFmtId="164" fontId="12" fillId="0" borderId="6" applyNumberFormat="0" applyFill="0" applyAlignment="0" applyProtection="0"/>
    <xf numFmtId="164" fontId="13" fillId="7" borderId="7" applyNumberFormat="0" applyAlignment="0" applyProtection="0"/>
    <xf numFmtId="164" fontId="14" fillId="0" borderId="0" applyNumberFormat="0" applyFill="0" applyBorder="0" applyAlignment="0" applyProtection="0"/>
    <xf numFmtId="164" fontId="1" fillId="8" borderId="8" applyNumberFormat="0" applyFon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7" fillId="12" borderId="0" applyNumberFormat="0" applyBorder="0" applyAlignment="0" applyProtection="0"/>
    <xf numFmtId="164" fontId="17" fillId="13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7" fillId="16" borderId="0" applyNumberFormat="0" applyBorder="0" applyAlignment="0" applyProtection="0"/>
    <xf numFmtId="164" fontId="17" fillId="17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7" fillId="20" borderId="0" applyNumberFormat="0" applyBorder="0" applyAlignment="0" applyProtection="0"/>
    <xf numFmtId="164" fontId="17" fillId="21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7" fillId="24" borderId="0" applyNumberFormat="0" applyBorder="0" applyAlignment="0" applyProtection="0"/>
    <xf numFmtId="164" fontId="17" fillId="25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7" fillId="28" borderId="0" applyNumberFormat="0" applyBorder="0" applyAlignment="0" applyProtection="0"/>
    <xf numFmtId="164" fontId="17" fillId="29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7" fillId="32" borderId="0" applyNumberFormat="0" applyBorder="0" applyAlignment="0" applyProtection="0"/>
    <xf numFmtId="164" fontId="1" fillId="0" borderId="0"/>
    <xf numFmtId="164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0" borderId="0"/>
  </cellStyleXfs>
  <cellXfs count="265">
    <xf numFmtId="164" fontId="0" fillId="0" borderId="0" xfId="0"/>
    <xf numFmtId="0" fontId="0" fillId="36" borderId="0" xfId="0" applyNumberFormat="1" applyFill="1" applyAlignment="1">
      <alignment horizontal="center"/>
    </xf>
    <xf numFmtId="0" fontId="16" fillId="36" borderId="0" xfId="0" applyNumberFormat="1" applyFont="1" applyFill="1" applyAlignment="1">
      <alignment horizontal="left"/>
    </xf>
    <xf numFmtId="0" fontId="16" fillId="34" borderId="17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center" vertical="top"/>
    </xf>
    <xf numFmtId="0" fontId="0" fillId="0" borderId="12" xfId="0" applyNumberFormat="1" applyBorder="1" applyAlignment="1">
      <alignment horizontal="center" vertical="top"/>
    </xf>
    <xf numFmtId="0" fontId="0" fillId="0" borderId="13" xfId="0" applyNumberFormat="1" applyBorder="1" applyAlignment="1">
      <alignment horizontal="center" vertical="top"/>
    </xf>
    <xf numFmtId="0" fontId="0" fillId="0" borderId="19" xfId="0" applyNumberFormat="1" applyBorder="1" applyAlignment="1">
      <alignment horizontal="center" vertical="top"/>
    </xf>
    <xf numFmtId="0" fontId="0" fillId="0" borderId="20" xfId="0" applyNumberFormat="1" applyBorder="1" applyAlignment="1">
      <alignment horizontal="center" vertical="top"/>
    </xf>
    <xf numFmtId="0" fontId="16" fillId="34" borderId="0" xfId="0" applyNumberFormat="1" applyFont="1" applyFill="1" applyAlignment="1">
      <alignment horizontal="left" vertical="top"/>
    </xf>
    <xf numFmtId="0" fontId="0" fillId="0" borderId="0" xfId="0" applyNumberFormat="1" applyAlignment="1">
      <alignment vertical="top"/>
    </xf>
    <xf numFmtId="0" fontId="19" fillId="0" borderId="12" xfId="0" applyNumberFormat="1" applyFont="1" applyBorder="1" applyAlignment="1">
      <alignment horizontal="center" vertical="top"/>
    </xf>
    <xf numFmtId="0" fontId="0" fillId="0" borderId="11" xfId="0" applyNumberFormat="1" applyBorder="1" applyAlignment="1">
      <alignment horizontal="center" vertical="top"/>
    </xf>
    <xf numFmtId="0" fontId="19" fillId="0" borderId="0" xfId="0" applyNumberFormat="1" applyFont="1" applyAlignment="1">
      <alignment horizontal="center" vertical="top"/>
    </xf>
    <xf numFmtId="0" fontId="19" fillId="0" borderId="11" xfId="0" applyNumberFormat="1" applyFont="1" applyBorder="1" applyAlignment="1">
      <alignment horizontal="center" vertical="top"/>
    </xf>
    <xf numFmtId="0" fontId="19" fillId="0" borderId="16" xfId="0" applyNumberFormat="1" applyFont="1" applyBorder="1" applyAlignment="1">
      <alignment horizontal="center" vertical="top"/>
    </xf>
    <xf numFmtId="0" fontId="19" fillId="0" borderId="15" xfId="0" applyNumberFormat="1" applyFont="1" applyBorder="1" applyAlignment="1">
      <alignment horizontal="center" vertical="top"/>
    </xf>
    <xf numFmtId="0" fontId="19" fillId="0" borderId="13" xfId="0" applyNumberFormat="1" applyFont="1" applyBorder="1" applyAlignment="1">
      <alignment horizontal="center" vertical="top"/>
    </xf>
    <xf numFmtId="0" fontId="0" fillId="0" borderId="15" xfId="0" applyNumberFormat="1" applyBorder="1" applyAlignment="1">
      <alignment horizontal="center" vertical="top"/>
    </xf>
    <xf numFmtId="0" fontId="0" fillId="0" borderId="16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center" vertical="top"/>
    </xf>
    <xf numFmtId="0" fontId="0" fillId="0" borderId="18" xfId="0" applyNumberFormat="1" applyBorder="1" applyAlignment="1">
      <alignment horizontal="center" vertical="top"/>
    </xf>
    <xf numFmtId="0" fontId="16" fillId="36" borderId="0" xfId="0" applyNumberFormat="1" applyFont="1" applyFill="1" applyAlignment="1">
      <alignment horizontal="right"/>
    </xf>
    <xf numFmtId="0" fontId="19" fillId="0" borderId="15" xfId="0" applyNumberFormat="1" applyFont="1" applyBorder="1" applyAlignment="1">
      <alignment horizontal="center" vertical="top" wrapText="1"/>
    </xf>
    <xf numFmtId="0" fontId="19" fillId="0" borderId="16" xfId="0" applyNumberFormat="1" applyFont="1" applyBorder="1" applyAlignment="1">
      <alignment horizontal="center" vertical="top" wrapText="1"/>
    </xf>
    <xf numFmtId="0" fontId="16" fillId="36" borderId="0" xfId="0" applyNumberFormat="1" applyFont="1" applyFill="1" applyAlignment="1">
      <alignment vertical="top"/>
    </xf>
    <xf numFmtId="0" fontId="16" fillId="34" borderId="17" xfId="0" applyNumberFormat="1" applyFont="1" applyFill="1" applyBorder="1" applyAlignment="1">
      <alignment vertical="top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left" vertical="top" wrapText="1" indent="2"/>
    </xf>
    <xf numFmtId="0" fontId="0" fillId="0" borderId="0" xfId="0" applyNumberFormat="1" applyAlignment="1">
      <alignment horizontal="left" vertical="top" indent="2"/>
    </xf>
    <xf numFmtId="0" fontId="16" fillId="34" borderId="0" xfId="0" applyNumberFormat="1" applyFont="1" applyFill="1" applyAlignment="1">
      <alignment vertical="top"/>
    </xf>
    <xf numFmtId="0" fontId="19" fillId="0" borderId="0" xfId="0" applyNumberFormat="1" applyFont="1" applyAlignment="1">
      <alignment vertical="top"/>
    </xf>
    <xf numFmtId="0" fontId="20" fillId="0" borderId="0" xfId="0" applyNumberFormat="1" applyFont="1" applyAlignment="1">
      <alignment horizontal="left" vertical="top"/>
    </xf>
    <xf numFmtId="0" fontId="19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0" fillId="0" borderId="16" xfId="0" applyNumberFormat="1" applyBorder="1" applyAlignment="1">
      <alignment horizontal="left" vertical="top"/>
    </xf>
    <xf numFmtId="0" fontId="0" fillId="0" borderId="14" xfId="0" applyNumberFormat="1" applyBorder="1" applyAlignment="1">
      <alignment horizontal="left" vertical="top"/>
    </xf>
    <xf numFmtId="0" fontId="0" fillId="0" borderId="13" xfId="0" applyNumberFormat="1" applyBorder="1" applyAlignment="1">
      <alignment horizontal="left" vertical="top"/>
    </xf>
    <xf numFmtId="0" fontId="0" fillId="0" borderId="10" xfId="0" applyNumberFormat="1" applyBorder="1" applyAlignment="1">
      <alignment horizontal="left" vertical="top"/>
    </xf>
    <xf numFmtId="0" fontId="29" fillId="0" borderId="0" xfId="0" applyNumberFormat="1" applyFont="1" applyAlignment="1">
      <alignment vertical="top"/>
    </xf>
    <xf numFmtId="0" fontId="28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left"/>
    </xf>
    <xf numFmtId="0" fontId="28" fillId="0" borderId="0" xfId="0" applyNumberFormat="1" applyFont="1"/>
    <xf numFmtId="0" fontId="28" fillId="0" borderId="0" xfId="0" applyNumberFormat="1" applyFont="1" applyAlignment="1">
      <alignment horizontal="right"/>
    </xf>
    <xf numFmtId="0" fontId="0" fillId="33" borderId="0" xfId="0" applyNumberFormat="1" applyFill="1" applyAlignment="1">
      <alignment vertical="top"/>
    </xf>
    <xf numFmtId="0" fontId="0" fillId="33" borderId="0" xfId="0" quotePrefix="1" applyNumberFormat="1" applyFill="1" applyAlignment="1">
      <alignment vertical="top"/>
    </xf>
    <xf numFmtId="0" fontId="19" fillId="35" borderId="0" xfId="0" applyNumberFormat="1" applyFont="1" applyFill="1" applyAlignment="1">
      <alignment horizontal="center"/>
    </xf>
    <xf numFmtId="0" fontId="0" fillId="36" borderId="0" xfId="0" applyNumberFormat="1" applyFill="1"/>
    <xf numFmtId="0" fontId="0" fillId="36" borderId="0" xfId="0" applyNumberFormat="1" applyFill="1" applyAlignment="1">
      <alignment vertical="top"/>
    </xf>
    <xf numFmtId="0" fontId="16" fillId="36" borderId="0" xfId="0" applyNumberFormat="1" applyFont="1" applyFill="1"/>
    <xf numFmtId="0" fontId="18" fillId="0" borderId="0" xfId="0" applyNumberFormat="1" applyFont="1" applyAlignment="1">
      <alignment vertical="top"/>
    </xf>
    <xf numFmtId="0" fontId="0" fillId="0" borderId="12" xfId="0" applyNumberFormat="1" applyBorder="1" applyAlignment="1">
      <alignment horizontal="left" vertical="top"/>
    </xf>
    <xf numFmtId="0" fontId="19" fillId="0" borderId="12" xfId="0" applyNumberFormat="1" applyFont="1" applyBorder="1" applyAlignment="1">
      <alignment vertical="top"/>
    </xf>
    <xf numFmtId="0" fontId="0" fillId="0" borderId="12" xfId="0" applyNumberFormat="1" applyBorder="1" applyAlignment="1">
      <alignment vertical="top"/>
    </xf>
    <xf numFmtId="0" fontId="19" fillId="0" borderId="13" xfId="0" applyNumberFormat="1" applyFont="1" applyBorder="1" applyAlignment="1">
      <alignment horizontal="left" vertical="top"/>
    </xf>
    <xf numFmtId="0" fontId="0" fillId="0" borderId="13" xfId="0" applyNumberFormat="1" applyBorder="1" applyAlignment="1">
      <alignment vertical="top"/>
    </xf>
    <xf numFmtId="0" fontId="0" fillId="0" borderId="0" xfId="0" applyNumberFormat="1" applyAlignment="1">
      <alignment horizontal="left" vertical="top" wrapText="1"/>
    </xf>
    <xf numFmtId="0" fontId="19" fillId="0" borderId="19" xfId="0" applyNumberFormat="1" applyFont="1" applyBorder="1" applyAlignment="1">
      <alignment horizontal="left" vertical="top"/>
    </xf>
    <xf numFmtId="0" fontId="0" fillId="0" borderId="19" xfId="0" applyNumberFormat="1" applyBorder="1" applyAlignment="1">
      <alignment vertical="top"/>
    </xf>
    <xf numFmtId="0" fontId="19" fillId="0" borderId="19" xfId="0" applyNumberFormat="1" applyFont="1" applyBorder="1" applyAlignment="1">
      <alignment vertical="top" wrapText="1"/>
    </xf>
    <xf numFmtId="0" fontId="19" fillId="0" borderId="0" xfId="0" applyNumberFormat="1" applyFont="1" applyAlignment="1">
      <alignment vertical="top" wrapText="1"/>
    </xf>
    <xf numFmtId="0" fontId="14" fillId="0" borderId="0" xfId="0" applyNumberFormat="1" applyFont="1" applyAlignment="1">
      <alignment vertical="top"/>
    </xf>
    <xf numFmtId="0" fontId="0" fillId="0" borderId="20" xfId="0" applyNumberFormat="1" applyBorder="1" applyAlignment="1">
      <alignment vertical="top"/>
    </xf>
    <xf numFmtId="0" fontId="19" fillId="0" borderId="20" xfId="0" applyNumberFormat="1" applyFont="1" applyBorder="1" applyAlignment="1">
      <alignment vertical="top" wrapText="1"/>
    </xf>
    <xf numFmtId="0" fontId="19" fillId="0" borderId="12" xfId="0" applyNumberFormat="1" applyFont="1" applyBorder="1" applyAlignment="1">
      <alignment horizontal="left" vertical="top"/>
    </xf>
    <xf numFmtId="0" fontId="19" fillId="0" borderId="13" xfId="0" applyNumberFormat="1" applyFont="1" applyBorder="1" applyAlignment="1">
      <alignment vertical="top"/>
    </xf>
    <xf numFmtId="0" fontId="26" fillId="0" borderId="0" xfId="0" applyNumberFormat="1" applyFont="1" applyAlignment="1">
      <alignment vertical="top"/>
    </xf>
    <xf numFmtId="0" fontId="16" fillId="0" borderId="0" xfId="0" applyNumberFormat="1" applyFont="1" applyAlignment="1">
      <alignment horizontal="left" vertical="top"/>
    </xf>
    <xf numFmtId="0" fontId="0" fillId="0" borderId="11" xfId="0" applyNumberFormat="1" applyBorder="1" applyAlignment="1">
      <alignment horizontal="left" vertical="top"/>
    </xf>
    <xf numFmtId="0" fontId="0" fillId="0" borderId="13" xfId="0" applyNumberFormat="1" applyBorder="1"/>
    <xf numFmtId="0" fontId="14" fillId="0" borderId="0" xfId="0" applyNumberFormat="1" applyFont="1" applyAlignment="1">
      <alignment horizontal="center" vertical="top"/>
    </xf>
    <xf numFmtId="0" fontId="24" fillId="0" borderId="0" xfId="0" applyNumberFormat="1" applyFont="1" applyAlignment="1">
      <alignment horizontal="left" vertical="top"/>
    </xf>
    <xf numFmtId="0" fontId="30" fillId="0" borderId="0" xfId="0" applyNumberFormat="1" applyFont="1" applyAlignment="1">
      <alignment vertical="top"/>
    </xf>
    <xf numFmtId="0" fontId="19" fillId="0" borderId="0" xfId="0" quotePrefix="1" applyNumberFormat="1" applyFont="1" applyAlignment="1">
      <alignment horizontal="left" vertical="top"/>
    </xf>
    <xf numFmtId="0" fontId="14" fillId="0" borderId="11" xfId="0" applyNumberFormat="1" applyFont="1" applyBorder="1" applyAlignment="1">
      <alignment vertical="top" wrapText="1"/>
    </xf>
    <xf numFmtId="0" fontId="20" fillId="0" borderId="0" xfId="0" applyNumberFormat="1" applyFont="1" applyAlignment="1">
      <alignment vertical="top"/>
    </xf>
    <xf numFmtId="0" fontId="19" fillId="0" borderId="11" xfId="0" applyNumberFormat="1" applyFont="1" applyBorder="1" applyAlignment="1">
      <alignment horizontal="left" vertical="top"/>
    </xf>
    <xf numFmtId="0" fontId="0" fillId="0" borderId="11" xfId="0" applyNumberFormat="1" applyBorder="1" applyAlignment="1">
      <alignment vertical="top"/>
    </xf>
    <xf numFmtId="0" fontId="27" fillId="0" borderId="0" xfId="0" applyNumberFormat="1" applyFont="1" applyAlignment="1">
      <alignment vertical="top" wrapText="1"/>
    </xf>
    <xf numFmtId="0" fontId="19" fillId="0" borderId="0" xfId="0" quotePrefix="1" applyNumberFormat="1" applyFont="1" applyAlignment="1">
      <alignment horizontal="center" vertical="top" wrapText="1"/>
    </xf>
    <xf numFmtId="0" fontId="19" fillId="0" borderId="0" xfId="0" quotePrefix="1" applyNumberFormat="1" applyFont="1" applyAlignment="1">
      <alignment horizontal="center" vertical="top"/>
    </xf>
    <xf numFmtId="0" fontId="19" fillId="0" borderId="12" xfId="0" applyNumberFormat="1" applyFont="1" applyBorder="1" applyAlignment="1">
      <alignment vertical="top" wrapText="1"/>
    </xf>
    <xf numFmtId="0" fontId="19" fillId="0" borderId="0" xfId="0" applyNumberFormat="1" applyFont="1" applyAlignment="1">
      <alignment horizontal="left" vertical="top" wrapText="1" indent="2"/>
    </xf>
    <xf numFmtId="0" fontId="14" fillId="0" borderId="0" xfId="0" quotePrefix="1" applyNumberFormat="1" applyFont="1" applyAlignment="1">
      <alignment horizontal="center" vertical="top"/>
    </xf>
    <xf numFmtId="0" fontId="19" fillId="0" borderId="16" xfId="0" applyNumberFormat="1" applyFont="1" applyBorder="1" applyAlignment="1">
      <alignment horizontal="left" vertical="top"/>
    </xf>
    <xf numFmtId="0" fontId="19" fillId="0" borderId="16" xfId="0" applyNumberFormat="1" applyFont="1" applyBorder="1" applyAlignment="1">
      <alignment vertical="top" wrapText="1"/>
    </xf>
    <xf numFmtId="0" fontId="19" fillId="0" borderId="15" xfId="0" applyNumberFormat="1" applyFont="1" applyBorder="1" applyAlignment="1">
      <alignment horizontal="left" vertical="top"/>
    </xf>
    <xf numFmtId="0" fontId="19" fillId="0" borderId="15" xfId="0" applyNumberFormat="1" applyFont="1" applyBorder="1" applyAlignment="1">
      <alignment vertical="top" wrapText="1"/>
    </xf>
    <xf numFmtId="0" fontId="14" fillId="0" borderId="12" xfId="0" applyNumberFormat="1" applyFont="1" applyBorder="1" applyAlignment="1">
      <alignment vertical="top" wrapText="1"/>
    </xf>
    <xf numFmtId="0" fontId="14" fillId="0" borderId="0" xfId="0" applyNumberFormat="1" applyFont="1" applyAlignment="1">
      <alignment vertical="top" wrapText="1"/>
    </xf>
    <xf numFmtId="0" fontId="24" fillId="0" borderId="0" xfId="0" applyNumberFormat="1" applyFont="1" applyAlignment="1">
      <alignment vertical="top"/>
    </xf>
    <xf numFmtId="0" fontId="27" fillId="0" borderId="0" xfId="0" applyNumberFormat="1" applyFont="1" applyAlignment="1">
      <alignment vertical="top"/>
    </xf>
    <xf numFmtId="0" fontId="27" fillId="0" borderId="13" xfId="0" applyNumberFormat="1" applyFont="1" applyBorder="1" applyAlignment="1">
      <alignment vertical="top"/>
    </xf>
    <xf numFmtId="0" fontId="27" fillId="0" borderId="12" xfId="0" applyNumberFormat="1" applyFont="1" applyBorder="1" applyAlignment="1">
      <alignment vertical="top"/>
    </xf>
    <xf numFmtId="0" fontId="22" fillId="0" borderId="0" xfId="0" applyNumberFormat="1" applyFont="1" applyAlignment="1">
      <alignment horizontal="left" vertical="top"/>
    </xf>
    <xf numFmtId="0" fontId="20" fillId="0" borderId="0" xfId="0" applyNumberFormat="1" applyFont="1" applyAlignment="1">
      <alignment vertical="top" wrapText="1"/>
    </xf>
    <xf numFmtId="0" fontId="0" fillId="0" borderId="16" xfId="0" applyNumberFormat="1" applyBorder="1" applyAlignment="1">
      <alignment vertical="top"/>
    </xf>
    <xf numFmtId="0" fontId="24" fillId="0" borderId="16" xfId="0" applyNumberFormat="1" applyFont="1" applyBorder="1" applyAlignment="1">
      <alignment horizontal="left" vertical="top"/>
    </xf>
    <xf numFmtId="0" fontId="20" fillId="0" borderId="16" xfId="0" applyNumberFormat="1" applyFont="1" applyBorder="1" applyAlignment="1">
      <alignment horizontal="left" vertical="top"/>
    </xf>
    <xf numFmtId="0" fontId="0" fillId="0" borderId="14" xfId="0" applyNumberFormat="1" applyBorder="1" applyAlignment="1">
      <alignment vertical="top"/>
    </xf>
    <xf numFmtId="0" fontId="20" fillId="0" borderId="14" xfId="0" applyNumberFormat="1" applyFont="1" applyBorder="1" applyAlignment="1">
      <alignment vertical="top"/>
    </xf>
    <xf numFmtId="0" fontId="19" fillId="0" borderId="14" xfId="0" applyNumberFormat="1" applyFont="1" applyBorder="1" applyAlignment="1">
      <alignment horizontal="left" vertical="top"/>
    </xf>
    <xf numFmtId="0" fontId="20" fillId="0" borderId="14" xfId="0" applyNumberFormat="1" applyFont="1" applyBorder="1" applyAlignment="1">
      <alignment horizontal="left" vertical="top"/>
    </xf>
    <xf numFmtId="0" fontId="0" fillId="0" borderId="15" xfId="0" applyNumberFormat="1" applyBorder="1" applyAlignment="1">
      <alignment vertical="top"/>
    </xf>
    <xf numFmtId="0" fontId="0" fillId="0" borderId="10" xfId="0" applyNumberFormat="1" applyBorder="1" applyAlignment="1">
      <alignment vertical="top"/>
    </xf>
    <xf numFmtId="0" fontId="20" fillId="0" borderId="10" xfId="0" applyNumberFormat="1" applyFont="1" applyBorder="1" applyAlignment="1">
      <alignment vertical="top"/>
    </xf>
    <xf numFmtId="0" fontId="0" fillId="0" borderId="18" xfId="0" applyNumberFormat="1" applyBorder="1" applyAlignment="1">
      <alignment vertical="top"/>
    </xf>
    <xf numFmtId="0" fontId="27" fillId="0" borderId="18" xfId="0" applyNumberFormat="1" applyFont="1" applyBorder="1" applyAlignment="1">
      <alignment vertical="top"/>
    </xf>
    <xf numFmtId="0" fontId="27" fillId="0" borderId="0" xfId="0" applyNumberFormat="1" applyFont="1" applyAlignment="1">
      <alignment horizontal="left" vertical="top"/>
    </xf>
    <xf numFmtId="0" fontId="19" fillId="0" borderId="16" xfId="0" applyNumberFormat="1" applyFont="1" applyBorder="1" applyAlignment="1">
      <alignment vertical="top"/>
    </xf>
    <xf numFmtId="0" fontId="27" fillId="0" borderId="16" xfId="0" applyNumberFormat="1" applyFont="1" applyBorder="1" applyAlignment="1">
      <alignment vertical="top" wrapText="1"/>
    </xf>
    <xf numFmtId="0" fontId="20" fillId="0" borderId="16" xfId="0" applyNumberFormat="1" applyFont="1" applyBorder="1" applyAlignment="1">
      <alignment vertical="top" wrapText="1"/>
    </xf>
    <xf numFmtId="0" fontId="19" fillId="0" borderId="15" xfId="0" applyNumberFormat="1" applyFont="1" applyBorder="1" applyAlignment="1">
      <alignment vertical="top"/>
    </xf>
    <xf numFmtId="0" fontId="20" fillId="0" borderId="14" xfId="0" applyNumberFormat="1" applyFont="1" applyBorder="1" applyAlignment="1">
      <alignment vertical="top" wrapText="1"/>
    </xf>
    <xf numFmtId="0" fontId="20" fillId="0" borderId="15" xfId="0" applyNumberFormat="1" applyFont="1" applyBorder="1" applyAlignment="1">
      <alignment vertical="top"/>
    </xf>
    <xf numFmtId="0" fontId="27" fillId="0" borderId="15" xfId="0" applyNumberFormat="1" applyFont="1" applyBorder="1" applyAlignment="1">
      <alignment vertical="top"/>
    </xf>
    <xf numFmtId="0" fontId="0" fillId="0" borderId="18" xfId="0" applyNumberFormat="1" applyBorder="1"/>
    <xf numFmtId="0" fontId="24" fillId="0" borderId="0" xfId="0" applyNumberFormat="1" applyFont="1"/>
    <xf numFmtId="0" fontId="16" fillId="0" borderId="0" xfId="0" applyNumberFormat="1" applyFont="1"/>
    <xf numFmtId="0" fontId="0" fillId="0" borderId="0" xfId="0" applyNumberFormat="1" applyAlignment="1">
      <alignment horizontal="right"/>
    </xf>
    <xf numFmtId="0" fontId="20" fillId="0" borderId="0" xfId="0" applyNumberFormat="1" applyFont="1"/>
    <xf numFmtId="0" fontId="20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19" fillId="0" borderId="0" xfId="0" applyNumberFormat="1" applyFont="1" applyAlignment="1">
      <alignment horizontal="right" vertical="top"/>
    </xf>
    <xf numFmtId="0" fontId="19" fillId="0" borderId="0" xfId="0" quotePrefix="1" applyNumberFormat="1" applyFont="1"/>
    <xf numFmtId="0" fontId="17" fillId="0" borderId="0" xfId="0" applyNumberFormat="1" applyFont="1" applyAlignment="1">
      <alignment vertical="top"/>
    </xf>
    <xf numFmtId="0" fontId="17" fillId="0" borderId="0" xfId="0" applyNumberFormat="1" applyFont="1" applyAlignment="1">
      <alignment horizontal="center" vertical="top"/>
    </xf>
    <xf numFmtId="0" fontId="17" fillId="0" borderId="0" xfId="0" applyNumberFormat="1" applyFont="1" applyAlignment="1">
      <alignment horizontal="left" vertical="top"/>
    </xf>
    <xf numFmtId="0" fontId="16" fillId="0" borderId="0" xfId="0" applyNumberFormat="1" applyFont="1" applyAlignment="1">
      <alignment vertical="top"/>
    </xf>
    <xf numFmtId="0" fontId="0" fillId="0" borderId="19" xfId="0" applyNumberFormat="1" applyBorder="1" applyAlignment="1">
      <alignment horizontal="left" vertical="top"/>
    </xf>
    <xf numFmtId="0" fontId="17" fillId="0" borderId="15" xfId="0" applyNumberFormat="1" applyFont="1" applyBorder="1" applyAlignment="1">
      <alignment horizontal="left" vertical="top"/>
    </xf>
    <xf numFmtId="0" fontId="14" fillId="0" borderId="0" xfId="0" applyNumberFormat="1" applyFont="1" applyAlignment="1">
      <alignment horizontal="left" vertical="top"/>
    </xf>
    <xf numFmtId="0" fontId="18" fillId="36" borderId="0" xfId="0" applyNumberFormat="1" applyFont="1" applyFill="1"/>
    <xf numFmtId="0" fontId="17" fillId="0" borderId="0" xfId="0" applyNumberFormat="1" applyFont="1" applyAlignment="1">
      <alignment horizontal="left" vertical="top" wrapText="1"/>
    </xf>
    <xf numFmtId="0" fontId="18" fillId="0" borderId="0" xfId="0" applyNumberFormat="1" applyFont="1"/>
    <xf numFmtId="0" fontId="20" fillId="0" borderId="16" xfId="0" applyNumberFormat="1" applyFont="1" applyBorder="1" applyAlignment="1">
      <alignment vertical="top"/>
    </xf>
    <xf numFmtId="0" fontId="32" fillId="0" borderId="0" xfId="0" applyNumberFormat="1" applyFont="1"/>
    <xf numFmtId="0" fontId="32" fillId="0" borderId="0" xfId="0" applyNumberFormat="1" applyFont="1" applyAlignment="1">
      <alignment vertical="top"/>
    </xf>
    <xf numFmtId="0" fontId="19" fillId="0" borderId="10" xfId="0" applyNumberFormat="1" applyFont="1" applyBorder="1" applyAlignment="1">
      <alignment horizontal="left" vertical="top"/>
    </xf>
    <xf numFmtId="0" fontId="33" fillId="0" borderId="0" xfId="0" applyNumberFormat="1" applyFont="1"/>
    <xf numFmtId="0" fontId="21" fillId="0" borderId="0" xfId="0" applyNumberFormat="1" applyFont="1" applyAlignment="1">
      <alignment vertical="top"/>
    </xf>
    <xf numFmtId="0" fontId="0" fillId="0" borderId="14" xfId="0" applyNumberFormat="1" applyBorder="1" applyAlignment="1">
      <alignment horizontal="center" vertical="top"/>
    </xf>
    <xf numFmtId="0" fontId="16" fillId="36" borderId="0" xfId="0" applyNumberFormat="1" applyFont="1" applyFill="1" applyAlignment="1">
      <alignment horizontal="center"/>
    </xf>
    <xf numFmtId="0" fontId="16" fillId="34" borderId="17" xfId="0" applyNumberFormat="1" applyFont="1" applyFill="1" applyBorder="1" applyAlignment="1">
      <alignment horizontal="center" vertical="top"/>
    </xf>
    <xf numFmtId="0" fontId="16" fillId="0" borderId="0" xfId="0" applyNumberFormat="1" applyFont="1" applyAlignment="1">
      <alignment horizontal="center" vertical="top"/>
    </xf>
    <xf numFmtId="0" fontId="16" fillId="34" borderId="0" xfId="0" applyNumberFormat="1" applyFont="1" applyFill="1" applyAlignment="1">
      <alignment horizontal="center" vertical="top"/>
    </xf>
    <xf numFmtId="0" fontId="0" fillId="0" borderId="13" xfId="0" applyNumberFormat="1" applyBorder="1" applyAlignment="1">
      <alignment horizontal="center"/>
    </xf>
    <xf numFmtId="0" fontId="24" fillId="0" borderId="0" xfId="0" applyNumberFormat="1" applyFont="1" applyAlignment="1">
      <alignment horizontal="center" vertical="top"/>
    </xf>
    <xf numFmtId="0" fontId="19" fillId="0" borderId="14" xfId="0" applyNumberFormat="1" applyFont="1" applyBorder="1" applyAlignment="1">
      <alignment horizontal="center" vertical="top"/>
    </xf>
    <xf numFmtId="0" fontId="0" fillId="0" borderId="16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0" xfId="0" applyNumberFormat="1"/>
    <xf numFmtId="0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vertical="top"/>
    </xf>
    <xf numFmtId="0" fontId="19" fillId="0" borderId="14" xfId="0" applyNumberFormat="1" applyFont="1" applyBorder="1" applyAlignment="1">
      <alignment vertical="top"/>
    </xf>
    <xf numFmtId="0" fontId="31" fillId="36" borderId="0" xfId="0" applyNumberFormat="1" applyFont="1" applyFill="1"/>
    <xf numFmtId="0" fontId="31" fillId="0" borderId="0" xfId="0" applyNumberFormat="1" applyFont="1" applyAlignment="1">
      <alignment horizontal="left" vertical="top"/>
    </xf>
    <xf numFmtId="0" fontId="20" fillId="0" borderId="15" xfId="0" applyNumberFormat="1" applyFont="1" applyBorder="1" applyAlignment="1">
      <alignment horizontal="left" vertical="top"/>
    </xf>
    <xf numFmtId="0" fontId="20" fillId="0" borderId="15" xfId="0" applyNumberFormat="1" applyFont="1" applyBorder="1" applyAlignment="1">
      <alignment vertical="top" wrapText="1"/>
    </xf>
    <xf numFmtId="0" fontId="20" fillId="0" borderId="0" xfId="0" quotePrefix="1" applyNumberFormat="1" applyFont="1"/>
    <xf numFmtId="0" fontId="20" fillId="0" borderId="0" xfId="0" quotePrefix="1" applyNumberFormat="1" applyFont="1" applyAlignment="1">
      <alignment vertical="top"/>
    </xf>
    <xf numFmtId="0" fontId="20" fillId="0" borderId="16" xfId="0" applyNumberFormat="1" applyFont="1" applyBorder="1" applyAlignment="1">
      <alignment horizontal="left" vertical="top" wrapText="1"/>
    </xf>
    <xf numFmtId="0" fontId="0" fillId="33" borderId="0" xfId="0" applyNumberFormat="1" applyFill="1" applyAlignment="1">
      <alignment horizontal="center" vertical="top"/>
    </xf>
    <xf numFmtId="0" fontId="0" fillId="0" borderId="18" xfId="0" applyNumberFormat="1" applyBorder="1" applyAlignment="1">
      <alignment horizontal="left" vertical="top"/>
    </xf>
    <xf numFmtId="0" fontId="18" fillId="35" borderId="0" xfId="0" applyNumberFormat="1" applyFont="1" applyFill="1" applyAlignment="1">
      <alignment horizontal="left"/>
    </xf>
    <xf numFmtId="0" fontId="20" fillId="0" borderId="0" xfId="0" applyNumberFormat="1" applyFont="1" applyAlignment="1">
      <alignment horizontal="left" vertical="top" wrapText="1"/>
    </xf>
    <xf numFmtId="0" fontId="34" fillId="0" borderId="0" xfId="0" applyNumberFormat="1" applyFont="1" applyAlignment="1">
      <alignment vertical="top" wrapText="1"/>
    </xf>
    <xf numFmtId="0" fontId="19" fillId="0" borderId="0" xfId="0" applyNumberFormat="1" applyFont="1"/>
    <xf numFmtId="0" fontId="0" fillId="0" borderId="0" xfId="0" applyNumberFormat="1" applyAlignment="1">
      <alignment horizontal="center"/>
    </xf>
    <xf numFmtId="0" fontId="19" fillId="0" borderId="18" xfId="0" applyNumberFormat="1" applyFont="1" applyBorder="1" applyAlignment="1">
      <alignment horizontal="center" vertical="top"/>
    </xf>
    <xf numFmtId="0" fontId="19" fillId="0" borderId="10" xfId="0" applyNumberFormat="1" applyFont="1" applyBorder="1" applyAlignment="1">
      <alignment horizontal="center" vertical="top"/>
    </xf>
    <xf numFmtId="0" fontId="19" fillId="0" borderId="18" xfId="0" applyNumberFormat="1" applyFont="1" applyBorder="1" applyAlignment="1">
      <alignment vertical="top"/>
    </xf>
    <xf numFmtId="0" fontId="19" fillId="0" borderId="18" xfId="0" applyNumberFormat="1" applyFont="1" applyBorder="1" applyAlignment="1">
      <alignment horizontal="left" vertical="top"/>
    </xf>
    <xf numFmtId="0" fontId="18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right" vertical="top"/>
    </xf>
    <xf numFmtId="0" fontId="19" fillId="0" borderId="13" xfId="0" applyNumberFormat="1" applyFont="1" applyBorder="1" applyAlignment="1">
      <alignment horizontal="right" vertical="top"/>
    </xf>
    <xf numFmtId="0" fontId="19" fillId="0" borderId="12" xfId="0" applyNumberFormat="1" applyFont="1" applyBorder="1" applyAlignment="1">
      <alignment horizontal="right" vertical="top"/>
    </xf>
    <xf numFmtId="0" fontId="0" fillId="0" borderId="13" xfId="0" applyNumberFormat="1" applyBorder="1" applyAlignment="1">
      <alignment horizontal="right" vertical="top"/>
    </xf>
    <xf numFmtId="0" fontId="0" fillId="0" borderId="0" xfId="0" applyNumberFormat="1" applyAlignment="1">
      <alignment horizontal="right" vertical="top"/>
    </xf>
    <xf numFmtId="0" fontId="19" fillId="0" borderId="0" xfId="0" quotePrefix="1" applyNumberFormat="1" applyFont="1" applyAlignment="1">
      <alignment horizontal="right"/>
    </xf>
    <xf numFmtId="0" fontId="16" fillId="34" borderId="0" xfId="0" applyNumberFormat="1" applyFont="1" applyFill="1" applyAlignment="1">
      <alignment horizontal="right" vertical="top"/>
    </xf>
    <xf numFmtId="0" fontId="17" fillId="0" borderId="0" xfId="0" applyNumberFormat="1" applyFont="1" applyAlignment="1">
      <alignment horizontal="right" vertical="top"/>
    </xf>
    <xf numFmtId="0" fontId="20" fillId="0" borderId="0" xfId="0" applyNumberFormat="1" applyFont="1" applyAlignment="1">
      <alignment horizontal="right" vertical="top"/>
    </xf>
    <xf numFmtId="0" fontId="0" fillId="0" borderId="11" xfId="0" applyNumberFormat="1" applyBorder="1" applyAlignment="1">
      <alignment horizontal="right" vertical="top"/>
    </xf>
    <xf numFmtId="0" fontId="19" fillId="0" borderId="0" xfId="0" applyNumberFormat="1" applyFont="1" applyAlignment="1">
      <alignment horizontal="right"/>
    </xf>
    <xf numFmtId="0" fontId="0" fillId="0" borderId="13" xfId="0" applyNumberFormat="1" applyBorder="1" applyAlignment="1">
      <alignment horizontal="right"/>
    </xf>
    <xf numFmtId="0" fontId="24" fillId="0" borderId="0" xfId="0" applyNumberFormat="1" applyFont="1" applyAlignment="1">
      <alignment horizontal="right" vertical="top"/>
    </xf>
    <xf numFmtId="0" fontId="19" fillId="0" borderId="16" xfId="0" applyNumberFormat="1" applyFont="1" applyBorder="1" applyAlignment="1">
      <alignment horizontal="right" vertical="top"/>
    </xf>
    <xf numFmtId="0" fontId="19" fillId="0" borderId="15" xfId="0" applyNumberFormat="1" applyFont="1" applyBorder="1" applyAlignment="1">
      <alignment horizontal="right" vertical="top"/>
    </xf>
    <xf numFmtId="0" fontId="19" fillId="0" borderId="11" xfId="0" applyNumberFormat="1" applyFont="1" applyBorder="1" applyAlignment="1">
      <alignment horizontal="right" vertical="top"/>
    </xf>
    <xf numFmtId="0" fontId="0" fillId="0" borderId="12" xfId="0" applyNumberFormat="1" applyBorder="1" applyAlignment="1">
      <alignment horizontal="right" vertical="top"/>
    </xf>
    <xf numFmtId="0" fontId="0" fillId="0" borderId="16" xfId="0" applyNumberFormat="1" applyBorder="1" applyAlignment="1">
      <alignment horizontal="right" vertical="top"/>
    </xf>
    <xf numFmtId="0" fontId="0" fillId="0" borderId="14" xfId="0" applyNumberFormat="1" applyBorder="1" applyAlignment="1">
      <alignment horizontal="right" vertical="top"/>
    </xf>
    <xf numFmtId="0" fontId="19" fillId="0" borderId="14" xfId="0" applyNumberFormat="1" applyFont="1" applyBorder="1" applyAlignment="1">
      <alignment horizontal="right" vertical="top"/>
    </xf>
    <xf numFmtId="0" fontId="0" fillId="0" borderId="18" xfId="0" applyNumberFormat="1" applyBorder="1" applyAlignment="1">
      <alignment horizontal="right" vertical="top"/>
    </xf>
    <xf numFmtId="0" fontId="0" fillId="0" borderId="10" xfId="0" applyNumberFormat="1" applyBorder="1" applyAlignment="1">
      <alignment horizontal="right" vertical="top"/>
    </xf>
    <xf numFmtId="0" fontId="20" fillId="0" borderId="0" xfId="0" applyNumberFormat="1" applyFont="1" applyAlignment="1">
      <alignment horizontal="right" vertical="top" wrapText="1"/>
    </xf>
    <xf numFmtId="0" fontId="20" fillId="0" borderId="15" xfId="0" applyNumberFormat="1" applyFont="1" applyBorder="1" applyAlignment="1">
      <alignment horizontal="right" vertical="top"/>
    </xf>
    <xf numFmtId="0" fontId="20" fillId="0" borderId="16" xfId="0" applyNumberFormat="1" applyFont="1" applyBorder="1" applyAlignment="1">
      <alignment horizontal="right" vertical="top"/>
    </xf>
    <xf numFmtId="0" fontId="20" fillId="0" borderId="14" xfId="0" applyNumberFormat="1" applyFont="1" applyBorder="1" applyAlignment="1">
      <alignment horizontal="right" vertical="top"/>
    </xf>
    <xf numFmtId="0" fontId="20" fillId="0" borderId="16" xfId="0" applyNumberFormat="1" applyFont="1" applyBorder="1" applyAlignment="1">
      <alignment horizontal="right" vertical="top" wrapText="1"/>
    </xf>
    <xf numFmtId="0" fontId="20" fillId="0" borderId="15" xfId="0" applyNumberFormat="1" applyFont="1" applyBorder="1" applyAlignment="1">
      <alignment horizontal="right" vertical="top" wrapText="1"/>
    </xf>
    <xf numFmtId="0" fontId="20" fillId="0" borderId="14" xfId="0" applyNumberFormat="1" applyFont="1" applyBorder="1" applyAlignment="1">
      <alignment horizontal="right" vertical="top" wrapText="1"/>
    </xf>
    <xf numFmtId="0" fontId="20" fillId="0" borderId="0" xfId="0" quotePrefix="1" applyNumberFormat="1" applyFont="1" applyAlignment="1">
      <alignment horizontal="right"/>
    </xf>
    <xf numFmtId="0" fontId="20" fillId="0" borderId="0" xfId="0" applyNumberFormat="1" applyFont="1" applyAlignment="1">
      <alignment horizontal="right"/>
    </xf>
    <xf numFmtId="0" fontId="20" fillId="0" borderId="0" xfId="0" quotePrefix="1" applyNumberFormat="1" applyFont="1" applyAlignment="1">
      <alignment horizontal="right" vertical="top"/>
    </xf>
    <xf numFmtId="0" fontId="19" fillId="0" borderId="0" xfId="0" applyNumberFormat="1" applyFont="1" applyAlignment="1">
      <alignment horizontal="center" vertical="top" wrapText="1"/>
    </xf>
    <xf numFmtId="0" fontId="20" fillId="0" borderId="0" xfId="0" applyNumberFormat="1" applyFont="1" applyAlignment="1">
      <alignment horizontal="left" vertical="top" wrapText="1" indent="3"/>
    </xf>
    <xf numFmtId="0" fontId="0" fillId="0" borderId="19" xfId="0" applyNumberFormat="1" applyBorder="1" applyAlignment="1">
      <alignment horizontal="right" vertical="top"/>
    </xf>
    <xf numFmtId="0" fontId="0" fillId="37" borderId="0" xfId="0" applyNumberFormat="1" applyFill="1"/>
    <xf numFmtId="0" fontId="16" fillId="37" borderId="0" xfId="0" applyNumberFormat="1" applyFont="1" applyFill="1"/>
    <xf numFmtId="0" fontId="20" fillId="0" borderId="12" xfId="0" applyNumberFormat="1" applyFont="1" applyBorder="1" applyAlignment="1">
      <alignment horizontal="left" vertical="top"/>
    </xf>
    <xf numFmtId="0" fontId="20" fillId="0" borderId="12" xfId="0" applyNumberFormat="1" applyFont="1" applyBorder="1" applyAlignment="1">
      <alignment horizontal="right" vertical="top"/>
    </xf>
    <xf numFmtId="0" fontId="20" fillId="0" borderId="12" xfId="0" applyNumberFormat="1" applyFont="1" applyBorder="1" applyAlignment="1">
      <alignment vertical="top"/>
    </xf>
    <xf numFmtId="0" fontId="19" fillId="0" borderId="18" xfId="0" applyNumberFormat="1" applyFont="1" applyBorder="1" applyAlignment="1">
      <alignment horizontal="right" vertical="top"/>
    </xf>
    <xf numFmtId="0" fontId="19" fillId="0" borderId="10" xfId="0" applyNumberFormat="1" applyFont="1" applyBorder="1" applyAlignment="1">
      <alignment horizontal="right" vertical="top"/>
    </xf>
    <xf numFmtId="0" fontId="19" fillId="0" borderId="10" xfId="0" applyNumberFormat="1" applyFont="1" applyBorder="1" applyAlignment="1">
      <alignment vertical="top"/>
    </xf>
    <xf numFmtId="0" fontId="19" fillId="0" borderId="0" xfId="0" quotePrefix="1" applyNumberFormat="1" applyFont="1" applyAlignment="1">
      <alignment horizontal="right" vertical="top"/>
    </xf>
    <xf numFmtId="0" fontId="16" fillId="34" borderId="17" xfId="0" applyNumberFormat="1" applyFont="1" applyFill="1" applyBorder="1" applyAlignment="1">
      <alignment horizontal="right" vertical="top"/>
    </xf>
    <xf numFmtId="0" fontId="17" fillId="0" borderId="0" xfId="0" applyNumberFormat="1" applyFont="1"/>
    <xf numFmtId="0" fontId="0" fillId="0" borderId="0" xfId="0" applyNumberFormat="1" applyAlignment="1">
      <alignment horizontal="left" vertical="center"/>
    </xf>
    <xf numFmtId="0" fontId="20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 indent="3"/>
    </xf>
    <xf numFmtId="0" fontId="20" fillId="0" borderId="0" xfId="0" applyNumberFormat="1" applyFont="1" applyAlignment="1">
      <alignment horizontal="left" vertical="center" indent="14"/>
    </xf>
    <xf numFmtId="0" fontId="0" fillId="0" borderId="0" xfId="0" applyNumberFormat="1" applyAlignment="1">
      <alignment horizontal="left" vertical="center" indent="12"/>
    </xf>
    <xf numFmtId="0" fontId="19" fillId="0" borderId="0" xfId="0" applyNumberFormat="1" applyFont="1" applyAlignment="1">
      <alignment horizontal="left" vertical="center" indent="9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left" vertical="center" indent="4"/>
    </xf>
    <xf numFmtId="0" fontId="19" fillId="0" borderId="18" xfId="0" quotePrefix="1" applyNumberFormat="1" applyFont="1" applyBorder="1" applyAlignment="1">
      <alignment horizontal="right" vertical="top"/>
    </xf>
    <xf numFmtId="0" fontId="19" fillId="0" borderId="18" xfId="0" quotePrefix="1" applyNumberFormat="1" applyFont="1" applyBorder="1" applyAlignment="1">
      <alignment horizontal="left" vertical="top"/>
    </xf>
    <xf numFmtId="0" fontId="0" fillId="0" borderId="18" xfId="0" applyNumberFormat="1" applyBorder="1" applyAlignment="1">
      <alignment horizontal="left" vertical="top" wrapText="1"/>
    </xf>
    <xf numFmtId="0" fontId="20" fillId="0" borderId="21" xfId="0" applyNumberFormat="1" applyFont="1" applyBorder="1" applyAlignment="1">
      <alignment horizontal="left" vertical="top"/>
    </xf>
    <xf numFmtId="0" fontId="20" fillId="0" borderId="21" xfId="0" applyNumberFormat="1" applyFont="1" applyBorder="1" applyAlignment="1">
      <alignment horizontal="right" vertical="top"/>
    </xf>
    <xf numFmtId="164" fontId="35" fillId="0" borderId="0" xfId="0" applyFont="1"/>
    <xf numFmtId="0" fontId="20" fillId="0" borderId="18" xfId="0" applyNumberFormat="1" applyFont="1" applyBorder="1" applyAlignment="1">
      <alignment vertical="top"/>
    </xf>
    <xf numFmtId="165" fontId="0" fillId="0" borderId="0" xfId="0" applyNumberFormat="1" applyAlignment="1">
      <alignment vertical="top"/>
    </xf>
    <xf numFmtId="164" fontId="36" fillId="0" borderId="0" xfId="0" applyFont="1" applyAlignment="1">
      <alignment horizontal="left" vertical="center" wrapText="1"/>
    </xf>
    <xf numFmtId="0" fontId="0" fillId="0" borderId="10" xfId="0" applyNumberFormat="1" applyBorder="1" applyAlignment="1">
      <alignment horizontal="left" vertical="top" wrapText="1"/>
    </xf>
    <xf numFmtId="0" fontId="20" fillId="33" borderId="0" xfId="0" quotePrefix="1" applyNumberFormat="1" applyFont="1" applyFill="1" applyAlignment="1">
      <alignment horizontal="right" vertical="top"/>
    </xf>
    <xf numFmtId="0" fontId="20" fillId="33" borderId="0" xfId="0" quotePrefix="1" applyNumberFormat="1" applyFont="1" applyFill="1" applyAlignment="1">
      <alignment horizontal="left" vertical="top"/>
    </xf>
    <xf numFmtId="0" fontId="17" fillId="0" borderId="0" xfId="0" quotePrefix="1" applyNumberFormat="1" applyFont="1" applyAlignment="1">
      <alignment horizontal="left" vertical="top"/>
    </xf>
    <xf numFmtId="0" fontId="20" fillId="0" borderId="0" xfId="0" quotePrefix="1" applyNumberFormat="1" applyFont="1" applyAlignment="1">
      <alignment horizontal="left" vertical="top"/>
    </xf>
    <xf numFmtId="0" fontId="19" fillId="35" borderId="0" xfId="0" applyNumberFormat="1" applyFont="1" applyFill="1" applyAlignment="1">
      <alignment horizontal="left"/>
    </xf>
    <xf numFmtId="0" fontId="0" fillId="0" borderId="22" xfId="0" applyNumberFormat="1" applyBorder="1" applyAlignment="1">
      <alignment horizontal="left" vertical="top"/>
    </xf>
    <xf numFmtId="0" fontId="0" fillId="0" borderId="22" xfId="0" applyNumberFormat="1" applyBorder="1" applyAlignment="1">
      <alignment vertical="top"/>
    </xf>
    <xf numFmtId="0" fontId="0" fillId="0" borderId="22" xfId="0" applyNumberFormat="1" applyBorder="1" applyAlignment="1">
      <alignment horizontal="right" vertical="top"/>
    </xf>
    <xf numFmtId="0" fontId="20" fillId="0" borderId="22" xfId="0" applyNumberFormat="1" applyFont="1" applyBorder="1" applyAlignment="1">
      <alignment horizontal="left" vertical="top"/>
    </xf>
    <xf numFmtId="0" fontId="39" fillId="0" borderId="0" xfId="0" applyNumberFormat="1" applyFont="1" applyAlignment="1">
      <alignment horizontal="left" vertical="top"/>
    </xf>
    <xf numFmtId="0" fontId="35" fillId="0" borderId="0" xfId="0" applyNumberFormat="1" applyFont="1" applyAlignment="1">
      <alignment horizontal="left" vertical="top"/>
    </xf>
    <xf numFmtId="0" fontId="35" fillId="0" borderId="0" xfId="0" applyNumberFormat="1" applyFont="1" applyAlignment="1">
      <alignment vertical="top"/>
    </xf>
    <xf numFmtId="0" fontId="40" fillId="0" borderId="16" xfId="0" applyNumberFormat="1" applyFont="1" applyBorder="1" applyAlignment="1">
      <alignment horizontal="left" vertical="top"/>
    </xf>
    <xf numFmtId="0" fontId="40" fillId="0" borderId="14" xfId="0" applyNumberFormat="1" applyFont="1" applyBorder="1" applyAlignment="1">
      <alignment horizontal="left" vertical="top"/>
    </xf>
    <xf numFmtId="0" fontId="40" fillId="0" borderId="16" xfId="0" applyNumberFormat="1" applyFont="1" applyBorder="1" applyAlignment="1">
      <alignment horizontal="right" vertical="top"/>
    </xf>
    <xf numFmtId="0" fontId="40" fillId="0" borderId="16" xfId="0" applyNumberFormat="1" applyFont="1" applyBorder="1" applyAlignment="1">
      <alignment vertical="top"/>
    </xf>
    <xf numFmtId="0" fontId="41" fillId="0" borderId="16" xfId="0" applyNumberFormat="1" applyFont="1" applyBorder="1" applyAlignment="1">
      <alignment horizontal="left" vertical="top"/>
    </xf>
    <xf numFmtId="0" fontId="35" fillId="0" borderId="12" xfId="0" applyNumberFormat="1" applyFont="1" applyBorder="1" applyAlignment="1">
      <alignment vertical="top" wrapText="1"/>
    </xf>
    <xf numFmtId="0" fontId="0" fillId="0" borderId="23" xfId="0" applyNumberFormat="1" applyBorder="1" applyAlignment="1">
      <alignment horizontal="left" vertical="top"/>
    </xf>
    <xf numFmtId="0" fontId="19" fillId="0" borderId="23" xfId="0" applyNumberFormat="1" applyFont="1" applyBorder="1" applyAlignment="1">
      <alignment horizontal="left" vertical="top"/>
    </xf>
    <xf numFmtId="0" fontId="0" fillId="0" borderId="23" xfId="0" applyNumberFormat="1" applyBorder="1" applyAlignment="1">
      <alignment vertical="top"/>
    </xf>
    <xf numFmtId="0" fontId="19" fillId="0" borderId="23" xfId="0" quotePrefix="1" applyNumberFormat="1" applyFont="1" applyBorder="1" applyAlignment="1">
      <alignment horizontal="right" vertical="top"/>
    </xf>
    <xf numFmtId="0" fontId="19" fillId="0" borderId="23" xfId="0" quotePrefix="1" applyNumberFormat="1" applyFont="1" applyBorder="1" applyAlignment="1">
      <alignment horizontal="left" vertical="top"/>
    </xf>
    <xf numFmtId="0" fontId="0" fillId="0" borderId="23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center" vertical="top"/>
    </xf>
  </cellXfs>
  <cellStyles count="93">
    <cellStyle name="20 % - Farve1" xfId="19" builtinId="30" customBuiltin="1"/>
    <cellStyle name="20 % - Farve1 2" xfId="68" xr:uid="{00000000-0005-0000-0000-000001000000}"/>
    <cellStyle name="20 % - Farve2" xfId="23" builtinId="34" customBuiltin="1"/>
    <cellStyle name="20 % - Farve2 2" xfId="72" xr:uid="{00000000-0005-0000-0000-000003000000}"/>
    <cellStyle name="20 % - Farve3" xfId="27" builtinId="38" customBuiltin="1"/>
    <cellStyle name="20 % - Farve3 2" xfId="76" xr:uid="{00000000-0005-0000-0000-000005000000}"/>
    <cellStyle name="20 % - Farve4" xfId="31" builtinId="42" customBuiltin="1"/>
    <cellStyle name="20 % - Farve4 2" xfId="80" xr:uid="{00000000-0005-0000-0000-000007000000}"/>
    <cellStyle name="20 % - Farve5" xfId="35" builtinId="46" customBuiltin="1"/>
    <cellStyle name="20 % - Farve5 2" xfId="84" xr:uid="{00000000-0005-0000-0000-000009000000}"/>
    <cellStyle name="20 % - Farve6" xfId="39" builtinId="50" customBuiltin="1"/>
    <cellStyle name="20 % - Farve6 2" xfId="88" xr:uid="{00000000-0005-0000-0000-00000B000000}"/>
    <cellStyle name="40 % - Farve1" xfId="20" builtinId="31" customBuiltin="1"/>
    <cellStyle name="40 % - Farve1 2" xfId="69" xr:uid="{00000000-0005-0000-0000-00000D000000}"/>
    <cellStyle name="40 % - Farve2" xfId="24" builtinId="35" customBuiltin="1"/>
    <cellStyle name="40 % - Farve2 2" xfId="73" xr:uid="{00000000-0005-0000-0000-00000F000000}"/>
    <cellStyle name="40 % - Farve3" xfId="28" builtinId="39" customBuiltin="1"/>
    <cellStyle name="40 % - Farve3 2" xfId="77" xr:uid="{00000000-0005-0000-0000-000011000000}"/>
    <cellStyle name="40 % - Farve4" xfId="32" builtinId="43" customBuiltin="1"/>
    <cellStyle name="40 % - Farve4 2" xfId="81" xr:uid="{00000000-0005-0000-0000-000013000000}"/>
    <cellStyle name="40 % - Farve5" xfId="36" builtinId="47" customBuiltin="1"/>
    <cellStyle name="40 % - Farve5 2" xfId="85" xr:uid="{00000000-0005-0000-0000-000015000000}"/>
    <cellStyle name="40 % - Farve6" xfId="40" builtinId="51" customBuiltin="1"/>
    <cellStyle name="40 % - Farve6 2" xfId="89" xr:uid="{00000000-0005-0000-0000-000017000000}"/>
    <cellStyle name="60 % - Farve1" xfId="21" builtinId="32" customBuiltin="1"/>
    <cellStyle name="60 % - Farve1 2" xfId="70" xr:uid="{00000000-0005-0000-0000-000019000000}"/>
    <cellStyle name="60 % - Farve2" xfId="25" builtinId="36" customBuiltin="1"/>
    <cellStyle name="60 % - Farve2 2" xfId="74" xr:uid="{00000000-0005-0000-0000-00001B000000}"/>
    <cellStyle name="60 % - Farve3" xfId="29" builtinId="40" customBuiltin="1"/>
    <cellStyle name="60 % - Farve3 2" xfId="78" xr:uid="{00000000-0005-0000-0000-00001D000000}"/>
    <cellStyle name="60 % - Farve4" xfId="33" builtinId="44" customBuiltin="1"/>
    <cellStyle name="60 % - Farve4 2" xfId="82" xr:uid="{00000000-0005-0000-0000-00001F000000}"/>
    <cellStyle name="60 % - Farve5" xfId="37" builtinId="48" customBuiltin="1"/>
    <cellStyle name="60 % - Farve5 2" xfId="86" xr:uid="{00000000-0005-0000-0000-000021000000}"/>
    <cellStyle name="60 % - Farve6" xfId="41" builtinId="52" customBuiltin="1"/>
    <cellStyle name="60 % - Farve6 2" xfId="90" xr:uid="{00000000-0005-0000-0000-000023000000}"/>
    <cellStyle name="Advarselstekst" xfId="14" builtinId="11" customBuiltin="1"/>
    <cellStyle name="Advarselstekst 2" xfId="63" xr:uid="{00000000-0005-0000-0000-000025000000}"/>
    <cellStyle name="Bemærk!" xfId="15" builtinId="10" customBuiltin="1"/>
    <cellStyle name="Bemærk! 2" xfId="64" xr:uid="{00000000-0005-0000-0000-000027000000}"/>
    <cellStyle name="Beregning" xfId="11" builtinId="22" customBuiltin="1"/>
    <cellStyle name="Beregning 2" xfId="60" xr:uid="{00000000-0005-0000-0000-000029000000}"/>
    <cellStyle name="Farve1" xfId="18" builtinId="29" customBuiltin="1"/>
    <cellStyle name="Farve1 2" xfId="67" xr:uid="{00000000-0005-0000-0000-00002B000000}"/>
    <cellStyle name="Farve2" xfId="22" builtinId="33" customBuiltin="1"/>
    <cellStyle name="Farve2 2" xfId="71" xr:uid="{00000000-0005-0000-0000-00002D000000}"/>
    <cellStyle name="Farve3" xfId="26" builtinId="37" customBuiltin="1"/>
    <cellStyle name="Farve3 2" xfId="75" xr:uid="{00000000-0005-0000-0000-00002F000000}"/>
    <cellStyle name="Farve4" xfId="30" builtinId="41" customBuiltin="1"/>
    <cellStyle name="Farve4 2" xfId="79" xr:uid="{00000000-0005-0000-0000-000031000000}"/>
    <cellStyle name="Farve5" xfId="34" builtinId="45" customBuiltin="1"/>
    <cellStyle name="Farve5 2" xfId="83" xr:uid="{00000000-0005-0000-0000-000033000000}"/>
    <cellStyle name="Farve6" xfId="38" builtinId="49" customBuiltin="1"/>
    <cellStyle name="Farve6 2" xfId="87" xr:uid="{00000000-0005-0000-0000-000035000000}"/>
    <cellStyle name="Forklarende tekst" xfId="16" builtinId="53" customBuiltin="1"/>
    <cellStyle name="Forklarende tekst 2" xfId="65" xr:uid="{00000000-0005-0000-0000-000037000000}"/>
    <cellStyle name="God" xfId="6" builtinId="26" customBuiltin="1"/>
    <cellStyle name="God 2" xfId="55" xr:uid="{00000000-0005-0000-0000-000039000000}"/>
    <cellStyle name="Input" xfId="9" builtinId="20" customBuiltin="1"/>
    <cellStyle name="Input 2" xfId="58" xr:uid="{00000000-0005-0000-0000-00003B000000}"/>
    <cellStyle name="Kontrollér celle" xfId="13" builtinId="23" customBuiltin="1"/>
    <cellStyle name="Kontrollér celle 2" xfId="62" xr:uid="{00000000-0005-0000-0000-00003D000000}"/>
    <cellStyle name="Neutral" xfId="8" builtinId="28" customBuiltin="1"/>
    <cellStyle name="Neutral 2" xfId="57" xr:uid="{00000000-0005-0000-0000-00003F000000}"/>
    <cellStyle name="Normal" xfId="0" builtinId="0"/>
    <cellStyle name="Normal 10" xfId="92" xr:uid="{00000000-0005-0000-0000-000041000000}"/>
    <cellStyle name="Normal 2" xfId="43" xr:uid="{00000000-0005-0000-0000-000042000000}"/>
    <cellStyle name="Normal 2 2" xfId="45" xr:uid="{00000000-0005-0000-0000-000043000000}"/>
    <cellStyle name="Normal 3" xfId="46" xr:uid="{00000000-0005-0000-0000-000044000000}"/>
    <cellStyle name="Normal 4" xfId="47" xr:uid="{00000000-0005-0000-0000-000045000000}"/>
    <cellStyle name="Normal 5" xfId="42" xr:uid="{00000000-0005-0000-0000-000046000000}"/>
    <cellStyle name="Normal 6" xfId="44" xr:uid="{00000000-0005-0000-0000-000047000000}"/>
    <cellStyle name="Normal 7" xfId="48" xr:uid="{00000000-0005-0000-0000-000048000000}"/>
    <cellStyle name="Normal 8" xfId="49" xr:uid="{00000000-0005-0000-0000-000049000000}"/>
    <cellStyle name="Normal 9" xfId="91" xr:uid="{00000000-0005-0000-0000-00004A000000}"/>
    <cellStyle name="Output" xfId="10" builtinId="21" customBuiltin="1"/>
    <cellStyle name="Output 2" xfId="59" xr:uid="{00000000-0005-0000-0000-00004C000000}"/>
    <cellStyle name="Overskrift 1" xfId="2" builtinId="16" customBuiltin="1"/>
    <cellStyle name="Overskrift 1 2" xfId="51" xr:uid="{00000000-0005-0000-0000-00004E000000}"/>
    <cellStyle name="Overskrift 2" xfId="3" builtinId="17" customBuiltin="1"/>
    <cellStyle name="Overskrift 2 2" xfId="52" xr:uid="{00000000-0005-0000-0000-000050000000}"/>
    <cellStyle name="Overskrift 3" xfId="4" builtinId="18" customBuiltin="1"/>
    <cellStyle name="Overskrift 3 2" xfId="53" xr:uid="{00000000-0005-0000-0000-000052000000}"/>
    <cellStyle name="Overskrift 4" xfId="5" builtinId="19" customBuiltin="1"/>
    <cellStyle name="Overskrift 4 2" xfId="54" xr:uid="{00000000-0005-0000-0000-000054000000}"/>
    <cellStyle name="Sammenkædet celle" xfId="12" builtinId="24" customBuiltin="1"/>
    <cellStyle name="Sammenkædet celle 2" xfId="61" xr:uid="{00000000-0005-0000-0000-000056000000}"/>
    <cellStyle name="Titel" xfId="1" builtinId="15" customBuiltin="1"/>
    <cellStyle name="Titel 2" xfId="50" xr:uid="{00000000-0005-0000-0000-000058000000}"/>
    <cellStyle name="Total" xfId="17" builtinId="25" customBuiltin="1"/>
    <cellStyle name="Total 2" xfId="66" xr:uid="{00000000-0005-0000-0000-00005A000000}"/>
    <cellStyle name="Ugyldig" xfId="7" builtinId="27" customBuiltin="1"/>
    <cellStyle name="Ugyldig 2" xfId="56" xr:uid="{00000000-0005-0000-0000-00005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97"/>
  <sheetViews>
    <sheetView showGridLines="0" tabSelected="1" zoomScaleNormal="100" workbookViewId="0">
      <pane ySplit="3" topLeftCell="A4" activePane="bottomLeft" state="frozen"/>
      <selection pane="bottomLeft" activeCell="A18" sqref="A18:XFD18"/>
      <selection activeCell="D1" sqref="D1"/>
    </sheetView>
  </sheetViews>
  <sheetFormatPr defaultColWidth="9.140625" defaultRowHeight="15"/>
  <cols>
    <col min="1" max="1" width="2.7109375" style="153" customWidth="1"/>
    <col min="2" max="3" width="1.28515625" style="153" customWidth="1"/>
    <col min="4" max="4" width="4.140625" style="153" customWidth="1"/>
    <col min="5" max="5" width="5.140625" style="153" customWidth="1"/>
    <col min="6" max="7" width="4.7109375" style="170" hidden="1" customWidth="1"/>
    <col min="8" max="8" width="30.28515625" style="153" customWidth="1"/>
    <col min="9" max="9" width="38.7109375" style="153" customWidth="1"/>
    <col min="10" max="10" width="24.7109375" style="153" customWidth="1"/>
    <col min="11" max="11" width="28.85546875" style="153" hidden="1" customWidth="1"/>
    <col min="12" max="12" width="6.28515625" style="153" customWidth="1"/>
    <col min="13" max="13" width="19.28515625" style="153" customWidth="1"/>
    <col min="14" max="14" width="16.7109375" style="153" customWidth="1"/>
    <col min="15" max="15" width="34.140625" style="153" bestFit="1" customWidth="1"/>
    <col min="16" max="16" width="5.140625" style="170" hidden="1" customWidth="1"/>
    <col min="17" max="17" width="9.5703125" style="153" hidden="1" customWidth="1"/>
    <col min="18" max="18" width="8.85546875" style="153" hidden="1" customWidth="1"/>
    <col min="19" max="19" width="20.5703125" style="153" customWidth="1"/>
    <col min="20" max="20" width="51.5703125" style="153" bestFit="1" customWidth="1"/>
    <col min="21" max="27" width="9.140625" style="153" customWidth="1"/>
    <col min="28" max="16384" width="9.140625" style="153"/>
  </cols>
  <sheetData>
    <row r="1" spans="1:27" hidden="1">
      <c r="A1" s="40" t="s">
        <v>0</v>
      </c>
      <c r="B1" s="118" t="s">
        <v>1</v>
      </c>
      <c r="C1" s="118" t="s">
        <v>2</v>
      </c>
      <c r="D1" s="41" t="s">
        <v>3</v>
      </c>
      <c r="E1" s="42" t="s">
        <v>4</v>
      </c>
      <c r="F1" s="43" t="s">
        <v>5</v>
      </c>
      <c r="G1" s="43" t="s">
        <v>6</v>
      </c>
      <c r="H1" s="118"/>
      <c r="I1" s="170"/>
      <c r="L1" s="240" t="str">
        <f>IF(OR(K1="",K1="VIP-STIKO",K1="TAP"),"",IF(OR(K1="STIKO",K1="00001"),K1,IF(LEFT(K1,2)="00",LEFT(RIGHT(K1,LEN(K1)-2),3),IF(LEFT(K1,1)="0",LEFT(RIGHT(K1,LEN(K1)-1),4),LEFT(RIGHT(K1,LEN(K1)),5)))))</f>
        <v/>
      </c>
      <c r="M1" s="241" t="str">
        <f>IF(OR(K1="VIP-STIKO",K1="TAP"),K1,IF(OR(K1="",K1="STIKO",K1="00001"),"",RIGHT(K1,LEN(K1)-6)))</f>
        <v/>
      </c>
      <c r="N1" s="141"/>
      <c r="O1" s="122"/>
    </row>
    <row r="2" spans="1:27">
      <c r="A2" s="1"/>
      <c r="B2" s="44" t="str">
        <f>IF(OR(IFERROR(VALUE(LEFT(K2,5)),0)=0,E2="HON",O2="Med rådighedstillæg",O2="Uden rådighedstillæg"),"-",LEFT(I2,3)&amp;" / "&amp;IF(J2="AC-PKAT","AC",J2)&amp;" / "&amp;K2&amp;IF(F2&lt;&gt;""," / "&amp;F2,""))</f>
        <v>-</v>
      </c>
      <c r="C2" s="45" t="str">
        <f>IF(B2="-","-",LEFT(I2,3)&amp;" / "&amp;IF(J2="AC-PKAT","AC",J2)&amp;IF(F2&lt;&gt;""," / "&amp;F2,""))</f>
        <v>-</v>
      </c>
      <c r="D2" s="44" t="str">
        <f>IF(B2="-","-",IF(OR(J2="",J2="PKAT"),"",IF(LEFT(J2,2)="AC","AC",VALUE(LEFT(J2,3)))&amp;"-"&amp;LEFT(I2,3)&amp;IF(G2&lt;&gt;"","-"&amp;G2,"")))</f>
        <v>-</v>
      </c>
      <c r="E2" s="1"/>
      <c r="F2" s="46"/>
      <c r="G2" s="46"/>
      <c r="H2" s="25" t="s">
        <v>7</v>
      </c>
      <c r="I2" s="1"/>
      <c r="J2" s="157" t="s">
        <v>8</v>
      </c>
      <c r="K2" s="47"/>
      <c r="L2" s="47"/>
      <c r="M2" s="47"/>
      <c r="N2" s="47"/>
      <c r="O2" s="22" t="s">
        <v>9</v>
      </c>
      <c r="P2" s="1"/>
      <c r="Q2" s="164">
        <f>IF(OR(H2="STIKO",H2=""),"-",IFERROR(IF(H2=RIGHT(K2,LEN(K2)-6),0,1),1))</f>
        <v>1</v>
      </c>
      <c r="R2" s="164">
        <f>IFERROR(IF(LEFT(E2,3)="TAP","TAP",IF(OR(E2="VIP",E2="PHD"),"VIP",E2)),1)</f>
        <v>0</v>
      </c>
      <c r="S2" s="244"/>
      <c r="T2" s="211"/>
    </row>
    <row r="3" spans="1:27">
      <c r="A3" s="49" t="s">
        <v>0</v>
      </c>
      <c r="B3" s="47" t="s">
        <v>10</v>
      </c>
      <c r="C3" s="47"/>
      <c r="D3" s="48"/>
      <c r="E3" s="134" t="s">
        <v>11</v>
      </c>
      <c r="F3" s="46"/>
      <c r="G3" s="46"/>
      <c r="H3" s="25"/>
      <c r="I3" s="2"/>
      <c r="J3" s="49"/>
      <c r="K3" s="49"/>
      <c r="L3" s="49"/>
      <c r="M3" s="49"/>
      <c r="N3" s="49"/>
      <c r="O3" s="49"/>
      <c r="P3" s="144" t="s">
        <v>11</v>
      </c>
      <c r="Q3" s="138" t="s">
        <v>12</v>
      </c>
      <c r="R3" s="123">
        <f>SUBTOTAL(9,Q4:Q299)</f>
        <v>97</v>
      </c>
      <c r="S3" s="166" t="s">
        <v>13</v>
      </c>
      <c r="T3" s="212" t="s">
        <v>14</v>
      </c>
    </row>
    <row r="4" spans="1:27">
      <c r="A4" s="10" t="s">
        <v>15</v>
      </c>
      <c r="B4" s="44" t="s">
        <v>16</v>
      </c>
      <c r="C4" s="45" t="s">
        <v>16</v>
      </c>
      <c r="D4" s="44" t="s">
        <v>16</v>
      </c>
      <c r="E4" s="31" t="s">
        <v>17</v>
      </c>
      <c r="F4" s="13"/>
      <c r="G4" s="13"/>
      <c r="H4" s="26" t="s">
        <v>18</v>
      </c>
      <c r="I4" s="3" t="s">
        <v>19</v>
      </c>
      <c r="J4" s="26" t="s">
        <v>20</v>
      </c>
      <c r="K4" s="26" t="s">
        <v>21</v>
      </c>
      <c r="L4" s="220" t="s">
        <v>22</v>
      </c>
      <c r="M4" s="26" t="s">
        <v>23</v>
      </c>
      <c r="N4" s="26" t="s">
        <v>24</v>
      </c>
      <c r="O4" s="26" t="s">
        <v>25</v>
      </c>
      <c r="P4" s="145"/>
      <c r="Q4" s="139" t="s">
        <v>26</v>
      </c>
      <c r="R4" s="139" t="s">
        <v>27</v>
      </c>
      <c r="S4" s="139" t="s">
        <v>13</v>
      </c>
      <c r="T4" s="124"/>
    </row>
    <row r="5" spans="1:27">
      <c r="A5" s="10" t="s">
        <v>28</v>
      </c>
      <c r="B5" s="44" t="s">
        <v>16</v>
      </c>
      <c r="C5" s="45" t="s">
        <v>16</v>
      </c>
      <c r="D5" s="44" t="s">
        <v>16</v>
      </c>
      <c r="E5" s="31" t="s">
        <v>29</v>
      </c>
      <c r="F5" s="13"/>
      <c r="G5" s="13"/>
      <c r="H5" s="130" t="s">
        <v>30</v>
      </c>
      <c r="I5" s="67"/>
      <c r="J5" s="130"/>
      <c r="K5" s="130"/>
      <c r="L5" s="176" t="s">
        <v>31</v>
      </c>
      <c r="M5" s="130" t="s">
        <v>31</v>
      </c>
      <c r="N5" s="130"/>
      <c r="O5" s="130"/>
      <c r="P5" s="146"/>
      <c r="Q5" s="164">
        <v>1</v>
      </c>
      <c r="R5" s="164" t="s">
        <v>17</v>
      </c>
      <c r="S5" s="50"/>
      <c r="T5" s="124"/>
    </row>
    <row r="6" spans="1:27">
      <c r="A6" s="10" t="s">
        <v>28</v>
      </c>
      <c r="B6" s="44" t="s">
        <v>32</v>
      </c>
      <c r="C6" s="45" t="s">
        <v>33</v>
      </c>
      <c r="D6" s="44" t="s">
        <v>34</v>
      </c>
      <c r="E6" s="31" t="s">
        <v>29</v>
      </c>
      <c r="F6" s="13"/>
      <c r="G6" s="13"/>
      <c r="H6" s="10" t="s">
        <v>35</v>
      </c>
      <c r="I6" s="37" t="s">
        <v>36</v>
      </c>
      <c r="J6" s="54" t="s">
        <v>37</v>
      </c>
      <c r="K6" s="65" t="s">
        <v>38</v>
      </c>
      <c r="L6" s="177">
        <v>4090</v>
      </c>
      <c r="M6" s="65" t="s">
        <v>35</v>
      </c>
      <c r="N6" s="55"/>
      <c r="O6" s="37" t="s">
        <v>39</v>
      </c>
      <c r="P6" s="17"/>
      <c r="Q6" s="164">
        <v>0</v>
      </c>
      <c r="R6" s="164" t="s">
        <v>17</v>
      </c>
      <c r="S6" s="10"/>
      <c r="T6" s="34"/>
      <c r="X6" s="118"/>
      <c r="Y6" s="122"/>
      <c r="Z6" s="118"/>
      <c r="AA6" s="118"/>
    </row>
    <row r="7" spans="1:27">
      <c r="A7" s="10" t="s">
        <v>28</v>
      </c>
      <c r="B7" s="44" t="s">
        <v>40</v>
      </c>
      <c r="C7" s="45" t="s">
        <v>33</v>
      </c>
      <c r="D7" s="44" t="s">
        <v>34</v>
      </c>
      <c r="E7" s="31" t="s">
        <v>29</v>
      </c>
      <c r="F7" s="13"/>
      <c r="G7" s="13"/>
      <c r="H7" s="10" t="s">
        <v>41</v>
      </c>
      <c r="I7" s="37" t="s">
        <v>36</v>
      </c>
      <c r="J7" s="51" t="s">
        <v>37</v>
      </c>
      <c r="K7" s="52" t="s">
        <v>42</v>
      </c>
      <c r="L7" s="178">
        <v>3791</v>
      </c>
      <c r="M7" s="52" t="s">
        <v>43</v>
      </c>
      <c r="N7" s="52"/>
      <c r="O7" s="53" t="s">
        <v>44</v>
      </c>
      <c r="P7" s="11"/>
      <c r="Q7" s="164">
        <v>1</v>
      </c>
      <c r="R7" s="164" t="s">
        <v>17</v>
      </c>
      <c r="S7" s="10"/>
      <c r="T7" s="34"/>
      <c r="Y7" s="170"/>
    </row>
    <row r="8" spans="1:27">
      <c r="A8" s="10" t="s">
        <v>28</v>
      </c>
      <c r="B8" s="44" t="s">
        <v>45</v>
      </c>
      <c r="C8" s="45" t="s">
        <v>33</v>
      </c>
      <c r="D8" s="44" t="s">
        <v>34</v>
      </c>
      <c r="E8" s="31" t="s">
        <v>29</v>
      </c>
      <c r="F8" s="13"/>
      <c r="G8" s="13"/>
      <c r="H8" s="10" t="s">
        <v>46</v>
      </c>
      <c r="I8" s="37" t="s">
        <v>36</v>
      </c>
      <c r="J8" s="33" t="s">
        <v>37</v>
      </c>
      <c r="K8" s="31" t="s">
        <v>47</v>
      </c>
      <c r="L8" s="125">
        <v>5176</v>
      </c>
      <c r="M8" s="31" t="s">
        <v>46</v>
      </c>
      <c r="N8" s="10"/>
      <c r="O8" s="34" t="s">
        <v>44</v>
      </c>
      <c r="P8" s="13"/>
      <c r="Q8" s="164">
        <v>0</v>
      </c>
      <c r="R8" s="164" t="s">
        <v>17</v>
      </c>
      <c r="S8" s="10"/>
      <c r="T8" s="34"/>
      <c r="X8" s="136"/>
      <c r="Y8" s="175"/>
      <c r="Z8" s="118"/>
      <c r="AA8" s="118"/>
    </row>
    <row r="9" spans="1:27" s="10" customFormat="1">
      <c r="A9" s="10" t="s">
        <v>28</v>
      </c>
      <c r="B9" s="44" t="s">
        <v>48</v>
      </c>
      <c r="C9" s="45" t="s">
        <v>49</v>
      </c>
      <c r="D9" s="44" t="s">
        <v>50</v>
      </c>
      <c r="E9" s="31" t="s">
        <v>29</v>
      </c>
      <c r="F9" s="13"/>
      <c r="G9" s="13"/>
      <c r="H9" s="10" t="s">
        <v>51</v>
      </c>
      <c r="I9" s="37" t="s">
        <v>52</v>
      </c>
      <c r="J9" s="54" t="s">
        <v>37</v>
      </c>
      <c r="K9" s="55" t="s">
        <v>53</v>
      </c>
      <c r="L9" s="179">
        <v>12025</v>
      </c>
      <c r="M9" s="55" t="s">
        <v>51</v>
      </c>
      <c r="N9" s="55"/>
      <c r="O9" s="37" t="s">
        <v>44</v>
      </c>
      <c r="P9" s="6"/>
      <c r="Q9" s="164">
        <v>0</v>
      </c>
      <c r="R9" s="164" t="s">
        <v>17</v>
      </c>
      <c r="T9" s="34"/>
      <c r="X9" s="153"/>
      <c r="Y9" s="170"/>
      <c r="Z9" s="153"/>
      <c r="AA9" s="170"/>
    </row>
    <row r="10" spans="1:27" s="10" customFormat="1">
      <c r="A10" s="10" t="s">
        <v>28</v>
      </c>
      <c r="B10" s="44" t="s">
        <v>48</v>
      </c>
      <c r="C10" s="45" t="s">
        <v>49</v>
      </c>
      <c r="D10" s="44" t="s">
        <v>50</v>
      </c>
      <c r="E10" s="31" t="s">
        <v>29</v>
      </c>
      <c r="F10" s="13"/>
      <c r="G10" s="13"/>
      <c r="H10" s="10" t="s">
        <v>54</v>
      </c>
      <c r="I10" s="258" t="s">
        <v>55</v>
      </c>
      <c r="J10" s="259" t="s">
        <v>37</v>
      </c>
      <c r="K10" s="260" t="s">
        <v>56</v>
      </c>
      <c r="L10" s="261" t="str">
        <f>IF(OR(K10="",K10="VIP-STIKO",K10="TAP"),"",IF(OR(K10="STIKO",K10="00001"),K10,IF(LEFT(K10,2)="00",LEFT(RIGHT(K10,LEN(K10)-2),3),IF(LEFT(K10,1)="0",LEFT(RIGHT(K10,LEN(K10)-1),4),LEFT(RIGHT(K10,LEN(K10)),5)))))</f>
        <v>1244</v>
      </c>
      <c r="M10" s="262" t="str">
        <f>IF(OR(K10="VIP-STIKO",K10="TAP"),K10,IF(OR(K10="",K10="STIKO",K10="00001"),"",RIGHT(K10,LEN(K10)-6)))</f>
        <v>Erhvervsdirektør</v>
      </c>
      <c r="N10" s="260"/>
      <c r="O10" s="263" t="s">
        <v>57</v>
      </c>
      <c r="P10" s="264"/>
      <c r="Q10" s="164"/>
      <c r="R10" s="164"/>
      <c r="T10" s="34"/>
      <c r="X10" s="153"/>
      <c r="Y10" s="170"/>
      <c r="Z10" s="153"/>
      <c r="AA10" s="170"/>
    </row>
    <row r="11" spans="1:27">
      <c r="A11" s="10" t="s">
        <v>28</v>
      </c>
      <c r="B11" s="44" t="s">
        <v>58</v>
      </c>
      <c r="C11" s="45" t="s">
        <v>59</v>
      </c>
      <c r="D11" s="44" t="s">
        <v>60</v>
      </c>
      <c r="E11" s="31" t="s">
        <v>29</v>
      </c>
      <c r="F11" s="13"/>
      <c r="G11" s="13"/>
      <c r="H11" s="10" t="s">
        <v>61</v>
      </c>
      <c r="I11" s="34" t="s">
        <v>62</v>
      </c>
      <c r="J11" s="33" t="s">
        <v>37</v>
      </c>
      <c r="K11" s="10" t="s">
        <v>63</v>
      </c>
      <c r="L11" s="180">
        <v>3844</v>
      </c>
      <c r="M11" s="10" t="s">
        <v>61</v>
      </c>
      <c r="N11" s="10"/>
      <c r="O11" s="56" t="s">
        <v>64</v>
      </c>
      <c r="P11" s="4"/>
      <c r="Q11" s="164">
        <v>0</v>
      </c>
      <c r="R11" s="164" t="s">
        <v>17</v>
      </c>
      <c r="S11" s="235" t="s">
        <v>65</v>
      </c>
      <c r="T11" s="34"/>
      <c r="V11" s="10"/>
      <c r="W11" s="10"/>
      <c r="Y11" s="170"/>
      <c r="AA11" s="170"/>
    </row>
    <row r="12" spans="1:27">
      <c r="A12" s="10" t="s">
        <v>28</v>
      </c>
      <c r="B12" s="44" t="s">
        <v>66</v>
      </c>
      <c r="C12" s="45" t="s">
        <v>67</v>
      </c>
      <c r="D12" s="44" t="s">
        <v>68</v>
      </c>
      <c r="E12" s="31" t="s">
        <v>29</v>
      </c>
      <c r="F12" s="13"/>
      <c r="G12" s="13"/>
      <c r="H12" s="10" t="s">
        <v>69</v>
      </c>
      <c r="I12" s="34" t="s">
        <v>70</v>
      </c>
      <c r="J12" s="33" t="s">
        <v>37</v>
      </c>
      <c r="K12" s="10" t="s">
        <v>71</v>
      </c>
      <c r="L12" s="180">
        <v>1958</v>
      </c>
      <c r="M12" s="10" t="s">
        <v>69</v>
      </c>
      <c r="N12" s="10"/>
      <c r="O12" s="56" t="s">
        <v>72</v>
      </c>
      <c r="P12" s="4"/>
      <c r="Q12" s="164">
        <v>0</v>
      </c>
      <c r="R12" s="164" t="s">
        <v>17</v>
      </c>
      <c r="S12" s="10"/>
      <c r="T12" s="34"/>
      <c r="V12" s="10"/>
      <c r="W12" s="10"/>
      <c r="Y12" s="170"/>
      <c r="AA12" s="170"/>
    </row>
    <row r="13" spans="1:27">
      <c r="A13" s="10" t="s">
        <v>28</v>
      </c>
      <c r="B13" s="44" t="s">
        <v>73</v>
      </c>
      <c r="C13" s="45" t="s">
        <v>67</v>
      </c>
      <c r="D13" s="44" t="s">
        <v>68</v>
      </c>
      <c r="E13" s="31" t="s">
        <v>29</v>
      </c>
      <c r="F13" s="13"/>
      <c r="G13" s="13"/>
      <c r="H13" s="27" t="s">
        <v>74</v>
      </c>
      <c r="I13" s="131" t="s">
        <v>70</v>
      </c>
      <c r="J13" s="57" t="s">
        <v>37</v>
      </c>
      <c r="K13" s="58" t="s">
        <v>75</v>
      </c>
      <c r="L13" s="210">
        <v>833</v>
      </c>
      <c r="M13" s="58" t="s">
        <v>76</v>
      </c>
      <c r="N13" s="58"/>
      <c r="O13" s="58" t="s">
        <v>77</v>
      </c>
      <c r="P13" s="7"/>
      <c r="Q13" s="164">
        <v>1</v>
      </c>
      <c r="R13" s="164" t="s">
        <v>17</v>
      </c>
      <c r="S13" s="10"/>
      <c r="T13" s="60"/>
      <c r="V13" s="10"/>
      <c r="W13" s="10"/>
      <c r="Y13" s="170"/>
      <c r="AA13" s="170"/>
    </row>
    <row r="14" spans="1:27">
      <c r="A14" s="130" t="s">
        <v>28</v>
      </c>
      <c r="B14" s="44" t="s">
        <v>16</v>
      </c>
      <c r="C14" s="45" t="s">
        <v>16</v>
      </c>
      <c r="D14" s="44" t="s">
        <v>16</v>
      </c>
      <c r="E14" s="31" t="s">
        <v>29</v>
      </c>
      <c r="F14" s="13"/>
      <c r="G14" s="13"/>
      <c r="H14" s="28" t="s">
        <v>78</v>
      </c>
      <c r="I14" s="34" t="s">
        <v>79</v>
      </c>
      <c r="J14" s="33" t="s">
        <v>37</v>
      </c>
      <c r="K14" s="10" t="s">
        <v>80</v>
      </c>
      <c r="L14" s="180" t="s">
        <v>31</v>
      </c>
      <c r="M14" s="10" t="s">
        <v>80</v>
      </c>
      <c r="N14" s="10"/>
      <c r="O14" s="31" t="s">
        <v>81</v>
      </c>
      <c r="P14" s="4"/>
      <c r="Q14" s="164">
        <v>1</v>
      </c>
      <c r="R14" s="164" t="s">
        <v>17</v>
      </c>
      <c r="S14" s="10"/>
      <c r="T14" s="34"/>
      <c r="V14" s="10"/>
      <c r="W14" s="10"/>
      <c r="Y14" s="170"/>
      <c r="AA14" s="170"/>
    </row>
    <row r="15" spans="1:27">
      <c r="A15" s="10" t="s">
        <v>28</v>
      </c>
      <c r="B15" s="44" t="s">
        <v>82</v>
      </c>
      <c r="C15" s="45" t="s">
        <v>83</v>
      </c>
      <c r="D15" s="44" t="s">
        <v>84</v>
      </c>
      <c r="E15" s="31" t="s">
        <v>29</v>
      </c>
      <c r="F15" s="13"/>
      <c r="G15" s="13"/>
      <c r="H15" s="10" t="s">
        <v>85</v>
      </c>
      <c r="I15" s="131" t="s">
        <v>86</v>
      </c>
      <c r="J15" s="57" t="s">
        <v>37</v>
      </c>
      <c r="K15" s="58" t="s">
        <v>87</v>
      </c>
      <c r="L15" s="219" t="s">
        <v>88</v>
      </c>
      <c r="M15" s="73" t="s">
        <v>89</v>
      </c>
      <c r="N15" s="58"/>
      <c r="O15" s="59" t="s">
        <v>90</v>
      </c>
      <c r="P15" s="7"/>
      <c r="Q15" s="164">
        <v>1</v>
      </c>
      <c r="R15" s="164" t="s">
        <v>17</v>
      </c>
      <c r="S15" s="10"/>
      <c r="T15" s="34"/>
      <c r="V15" s="10"/>
      <c r="W15" s="10"/>
      <c r="Y15" s="170"/>
      <c r="AA15" s="170"/>
    </row>
    <row r="16" spans="1:27">
      <c r="A16" s="10" t="s">
        <v>28</v>
      </c>
      <c r="B16" s="44" t="s">
        <v>82</v>
      </c>
      <c r="C16" s="45" t="s">
        <v>83</v>
      </c>
      <c r="D16" s="44" t="s">
        <v>84</v>
      </c>
      <c r="E16" s="31" t="s">
        <v>29</v>
      </c>
      <c r="F16" s="13"/>
      <c r="G16" s="13"/>
      <c r="H16" s="29" t="s">
        <v>91</v>
      </c>
      <c r="I16" s="34" t="s">
        <v>86</v>
      </c>
      <c r="J16" s="33" t="s">
        <v>37</v>
      </c>
      <c r="K16" s="10" t="s">
        <v>87</v>
      </c>
      <c r="L16" s="219" t="s">
        <v>88</v>
      </c>
      <c r="M16" s="73" t="s">
        <v>89</v>
      </c>
      <c r="N16" s="10"/>
      <c r="O16" s="60" t="s">
        <v>92</v>
      </c>
      <c r="P16" s="4"/>
      <c r="Q16" s="164">
        <v>1</v>
      </c>
      <c r="R16" s="164" t="s">
        <v>17</v>
      </c>
      <c r="S16" s="10"/>
      <c r="T16" s="34"/>
      <c r="V16" s="10"/>
      <c r="W16" s="10"/>
      <c r="Y16" s="170"/>
      <c r="AA16" s="170"/>
    </row>
    <row r="17" spans="1:27">
      <c r="A17" s="10" t="s">
        <v>28</v>
      </c>
      <c r="B17" s="44" t="s">
        <v>82</v>
      </c>
      <c r="C17" s="45" t="s">
        <v>83</v>
      </c>
      <c r="D17" s="44" t="s">
        <v>84</v>
      </c>
      <c r="E17" s="31" t="s">
        <v>29</v>
      </c>
      <c r="F17" s="13"/>
      <c r="G17" s="13"/>
      <c r="H17" s="29" t="s">
        <v>91</v>
      </c>
      <c r="I17" s="34" t="s">
        <v>86</v>
      </c>
      <c r="J17" s="33" t="s">
        <v>37</v>
      </c>
      <c r="K17" s="10" t="s">
        <v>87</v>
      </c>
      <c r="L17" s="219" t="s">
        <v>88</v>
      </c>
      <c r="M17" s="73" t="s">
        <v>89</v>
      </c>
      <c r="N17" s="62"/>
      <c r="O17" s="63" t="s">
        <v>93</v>
      </c>
      <c r="P17" s="8"/>
      <c r="Q17" s="164">
        <v>1</v>
      </c>
      <c r="R17" s="164" t="s">
        <v>17</v>
      </c>
      <c r="S17" s="10"/>
      <c r="T17" s="34"/>
      <c r="V17" s="10"/>
      <c r="W17" s="10"/>
      <c r="Y17" s="170"/>
      <c r="AA17" s="170"/>
    </row>
    <row r="18" spans="1:27">
      <c r="A18" s="10" t="s">
        <v>28</v>
      </c>
      <c r="B18" s="44" t="s">
        <v>94</v>
      </c>
      <c r="C18" s="45" t="s">
        <v>83</v>
      </c>
      <c r="D18" s="44" t="s">
        <v>84</v>
      </c>
      <c r="E18" s="31" t="s">
        <v>29</v>
      </c>
      <c r="F18" s="13"/>
      <c r="G18" s="13"/>
      <c r="H18" s="10" t="s">
        <v>95</v>
      </c>
      <c r="I18" s="34" t="s">
        <v>86</v>
      </c>
      <c r="J18" s="33" t="s">
        <v>37</v>
      </c>
      <c r="K18" s="31" t="s">
        <v>96</v>
      </c>
      <c r="L18" s="125">
        <v>107</v>
      </c>
      <c r="M18" s="31" t="s">
        <v>95</v>
      </c>
      <c r="N18" s="10"/>
      <c r="O18" s="56" t="s">
        <v>72</v>
      </c>
      <c r="P18" s="13"/>
      <c r="Q18" s="164">
        <v>0</v>
      </c>
      <c r="R18" s="164" t="s">
        <v>17</v>
      </c>
      <c r="S18" s="10"/>
      <c r="T18" s="31"/>
      <c r="V18" s="10"/>
      <c r="W18" s="10"/>
      <c r="Y18" s="170"/>
      <c r="AA18" s="170"/>
    </row>
    <row r="19" spans="1:27">
      <c r="A19" s="10" t="s">
        <v>28</v>
      </c>
      <c r="B19" s="44" t="s">
        <v>97</v>
      </c>
      <c r="C19" s="45" t="s">
        <v>98</v>
      </c>
      <c r="D19" s="44" t="s">
        <v>99</v>
      </c>
      <c r="E19" s="31" t="s">
        <v>29</v>
      </c>
      <c r="F19" s="13"/>
      <c r="G19" s="13"/>
      <c r="H19" s="127" t="s">
        <v>95</v>
      </c>
      <c r="I19" s="34" t="s">
        <v>86</v>
      </c>
      <c r="J19" s="33" t="s">
        <v>100</v>
      </c>
      <c r="K19" s="10" t="s">
        <v>101</v>
      </c>
      <c r="L19" s="180">
        <v>40100</v>
      </c>
      <c r="M19" s="10" t="s">
        <v>95</v>
      </c>
      <c r="N19" s="10"/>
      <c r="O19" s="56" t="s">
        <v>102</v>
      </c>
      <c r="P19" s="4"/>
      <c r="Q19" s="164">
        <v>0</v>
      </c>
      <c r="R19" s="164" t="s">
        <v>17</v>
      </c>
      <c r="S19" s="10"/>
      <c r="T19" s="10"/>
      <c r="V19" s="10"/>
      <c r="W19" s="10"/>
      <c r="Y19" s="170"/>
      <c r="AA19" s="170"/>
    </row>
    <row r="20" spans="1:27" ht="30">
      <c r="A20" s="10" t="s">
        <v>28</v>
      </c>
      <c r="B20" s="44" t="s">
        <v>103</v>
      </c>
      <c r="C20" s="45" t="s">
        <v>83</v>
      </c>
      <c r="D20" s="44" t="s">
        <v>84</v>
      </c>
      <c r="E20" s="31" t="s">
        <v>29</v>
      </c>
      <c r="F20" s="13"/>
      <c r="G20" s="13"/>
      <c r="H20" s="31" t="s">
        <v>104</v>
      </c>
      <c r="I20" s="34" t="s">
        <v>86</v>
      </c>
      <c r="J20" s="33" t="s">
        <v>37</v>
      </c>
      <c r="K20" s="34" t="s">
        <v>105</v>
      </c>
      <c r="L20" s="180">
        <v>874</v>
      </c>
      <c r="M20" s="34" t="s">
        <v>104</v>
      </c>
      <c r="N20" s="61"/>
      <c r="O20" s="56" t="s">
        <v>106</v>
      </c>
      <c r="P20" s="4"/>
      <c r="Q20" s="164">
        <v>0</v>
      </c>
      <c r="R20" s="164" t="s">
        <v>17</v>
      </c>
      <c r="S20" s="10"/>
      <c r="T20" s="238"/>
      <c r="V20" s="10"/>
      <c r="W20" s="10"/>
      <c r="Y20" s="170"/>
      <c r="AA20" s="170"/>
    </row>
    <row r="21" spans="1:27">
      <c r="A21" s="10" t="s">
        <v>28</v>
      </c>
      <c r="B21" s="44" t="s">
        <v>107</v>
      </c>
      <c r="C21" s="45" t="s">
        <v>83</v>
      </c>
      <c r="D21" s="44" t="s">
        <v>84</v>
      </c>
      <c r="E21" s="31" t="s">
        <v>29</v>
      </c>
      <c r="F21" s="13"/>
      <c r="G21" s="13"/>
      <c r="H21" s="10" t="s">
        <v>108</v>
      </c>
      <c r="I21" s="34" t="s">
        <v>86</v>
      </c>
      <c r="J21" s="33" t="s">
        <v>37</v>
      </c>
      <c r="K21" s="34" t="s">
        <v>109</v>
      </c>
      <c r="L21" s="180">
        <v>4595</v>
      </c>
      <c r="M21" s="34" t="s">
        <v>108</v>
      </c>
      <c r="N21" s="61"/>
      <c r="O21" s="56" t="s">
        <v>110</v>
      </c>
      <c r="P21" s="4"/>
      <c r="Q21" s="164">
        <v>0</v>
      </c>
      <c r="R21" s="164" t="s">
        <v>17</v>
      </c>
      <c r="S21" s="10"/>
      <c r="T21" s="10"/>
      <c r="V21" s="10"/>
      <c r="W21" s="10"/>
      <c r="Y21" s="170"/>
      <c r="AA21" s="170"/>
    </row>
    <row r="22" spans="1:27">
      <c r="A22" s="10" t="s">
        <v>28</v>
      </c>
      <c r="B22" s="44" t="s">
        <v>111</v>
      </c>
      <c r="C22" s="45" t="s">
        <v>83</v>
      </c>
      <c r="D22" s="44" t="s">
        <v>84</v>
      </c>
      <c r="E22" s="31" t="s">
        <v>29</v>
      </c>
      <c r="F22" s="13"/>
      <c r="G22" s="13"/>
      <c r="H22" s="10" t="s">
        <v>112</v>
      </c>
      <c r="I22" s="34" t="s">
        <v>86</v>
      </c>
      <c r="J22" s="33" t="s">
        <v>37</v>
      </c>
      <c r="K22" s="34" t="s">
        <v>113</v>
      </c>
      <c r="L22" s="180">
        <v>5280</v>
      </c>
      <c r="M22" s="34" t="s">
        <v>112</v>
      </c>
      <c r="N22" s="10"/>
      <c r="O22" s="56"/>
      <c r="P22" s="4"/>
      <c r="Q22" s="164">
        <v>0</v>
      </c>
      <c r="R22" s="164" t="s">
        <v>17</v>
      </c>
      <c r="S22" s="10"/>
      <c r="T22" s="10"/>
      <c r="V22" s="10"/>
      <c r="W22" s="10"/>
      <c r="Y22" s="170"/>
      <c r="AA22" s="170"/>
    </row>
    <row r="23" spans="1:27">
      <c r="A23" s="10" t="s">
        <v>28</v>
      </c>
      <c r="B23" s="44" t="s">
        <v>114</v>
      </c>
      <c r="C23" s="45" t="s">
        <v>83</v>
      </c>
      <c r="D23" s="44" t="s">
        <v>84</v>
      </c>
      <c r="E23" s="31" t="s">
        <v>29</v>
      </c>
      <c r="F23" s="13"/>
      <c r="G23" s="13"/>
      <c r="H23" s="27" t="s">
        <v>76</v>
      </c>
      <c r="I23" s="34" t="s">
        <v>86</v>
      </c>
      <c r="J23" s="33" t="s">
        <v>37</v>
      </c>
      <c r="K23" s="10" t="s">
        <v>75</v>
      </c>
      <c r="L23" s="180">
        <v>833</v>
      </c>
      <c r="M23" s="10" t="s">
        <v>76</v>
      </c>
      <c r="N23" s="10"/>
      <c r="O23" s="239" t="s">
        <v>115</v>
      </c>
      <c r="P23" s="4"/>
      <c r="Q23" s="164">
        <v>0</v>
      </c>
      <c r="R23" s="164" t="s">
        <v>17</v>
      </c>
      <c r="S23" s="10"/>
      <c r="T23" s="237">
        <v>44265</v>
      </c>
      <c r="V23" s="10"/>
      <c r="W23" s="10"/>
      <c r="Y23" s="170"/>
      <c r="AA23" s="170"/>
    </row>
    <row r="24" spans="1:27">
      <c r="A24" s="10" t="s">
        <v>28</v>
      </c>
      <c r="B24" s="44" t="s">
        <v>116</v>
      </c>
      <c r="C24" s="45" t="s">
        <v>117</v>
      </c>
      <c r="D24" s="44" t="s">
        <v>118</v>
      </c>
      <c r="E24" s="31" t="s">
        <v>29</v>
      </c>
      <c r="F24" s="13"/>
      <c r="G24" s="13"/>
      <c r="H24" s="10" t="s">
        <v>119</v>
      </c>
      <c r="I24" s="51" t="s">
        <v>120</v>
      </c>
      <c r="J24" s="64" t="s">
        <v>37</v>
      </c>
      <c r="K24" s="52" t="s">
        <v>121</v>
      </c>
      <c r="L24" s="178">
        <v>4333</v>
      </c>
      <c r="M24" s="52" t="s">
        <v>119</v>
      </c>
      <c r="N24" s="53"/>
      <c r="O24" s="56" t="s">
        <v>122</v>
      </c>
      <c r="P24" s="11"/>
      <c r="Q24" s="164">
        <v>0</v>
      </c>
      <c r="R24" s="164" t="s">
        <v>17</v>
      </c>
      <c r="S24" s="10"/>
      <c r="T24" s="10"/>
      <c r="V24" s="10"/>
      <c r="W24" s="10"/>
      <c r="Y24" s="170"/>
      <c r="AA24" s="170"/>
    </row>
    <row r="25" spans="1:27">
      <c r="A25" s="10" t="s">
        <v>28</v>
      </c>
      <c r="B25" s="44" t="s">
        <v>123</v>
      </c>
      <c r="C25" s="45" t="s">
        <v>124</v>
      </c>
      <c r="D25" s="44" t="s">
        <v>125</v>
      </c>
      <c r="E25" s="31" t="s">
        <v>29</v>
      </c>
      <c r="F25" s="13"/>
      <c r="G25" s="13"/>
      <c r="H25" s="127" t="s">
        <v>119</v>
      </c>
      <c r="I25" s="34" t="s">
        <v>120</v>
      </c>
      <c r="J25" s="31" t="s">
        <v>126</v>
      </c>
      <c r="K25" s="31" t="s">
        <v>121</v>
      </c>
      <c r="L25" s="125">
        <v>4333</v>
      </c>
      <c r="M25" s="31" t="s">
        <v>119</v>
      </c>
      <c r="N25" s="10"/>
      <c r="O25" s="56" t="s">
        <v>127</v>
      </c>
      <c r="P25" s="13"/>
      <c r="Q25" s="164">
        <v>0</v>
      </c>
      <c r="R25" s="164" t="s">
        <v>17</v>
      </c>
      <c r="S25" s="10"/>
      <c r="T25" s="33"/>
      <c r="V25" s="10"/>
      <c r="W25" s="10"/>
      <c r="Y25" s="170"/>
      <c r="AA25" s="170"/>
    </row>
    <row r="26" spans="1:27">
      <c r="A26" s="10" t="s">
        <v>28</v>
      </c>
      <c r="B26" s="44" t="s">
        <v>128</v>
      </c>
      <c r="C26" s="45" t="s">
        <v>129</v>
      </c>
      <c r="D26" s="44" t="s">
        <v>130</v>
      </c>
      <c r="E26" s="31" t="s">
        <v>29</v>
      </c>
      <c r="F26" s="13"/>
      <c r="G26" s="13"/>
      <c r="H26" s="127" t="s">
        <v>119</v>
      </c>
      <c r="I26" s="34" t="s">
        <v>120</v>
      </c>
      <c r="J26" s="153" t="s">
        <v>131</v>
      </c>
      <c r="K26" s="126" t="s">
        <v>121</v>
      </c>
      <c r="L26" s="181">
        <v>4333</v>
      </c>
      <c r="M26" s="126" t="s">
        <v>119</v>
      </c>
      <c r="N26" s="10"/>
      <c r="O26" s="56" t="s">
        <v>122</v>
      </c>
      <c r="P26" s="123"/>
      <c r="Q26" s="164">
        <v>0</v>
      </c>
      <c r="R26" s="164" t="s">
        <v>17</v>
      </c>
      <c r="S26" s="10"/>
      <c r="T26" s="33"/>
      <c r="V26" s="10"/>
      <c r="W26" s="10"/>
      <c r="Y26" s="170"/>
      <c r="AA26" s="170"/>
    </row>
    <row r="27" spans="1:27">
      <c r="A27" s="10" t="s">
        <v>28</v>
      </c>
      <c r="B27" s="44" t="s">
        <v>132</v>
      </c>
      <c r="C27" s="45" t="s">
        <v>117</v>
      </c>
      <c r="D27" s="44" t="s">
        <v>118</v>
      </c>
      <c r="E27" s="31" t="s">
        <v>29</v>
      </c>
      <c r="F27" s="13"/>
      <c r="G27" s="13"/>
      <c r="H27" s="10" t="s">
        <v>133</v>
      </c>
      <c r="I27" s="34" t="s">
        <v>120</v>
      </c>
      <c r="J27" s="33" t="s">
        <v>37</v>
      </c>
      <c r="K27" s="34" t="s">
        <v>134</v>
      </c>
      <c r="L27" s="180">
        <v>1456</v>
      </c>
      <c r="M27" s="34" t="s">
        <v>133</v>
      </c>
      <c r="N27" s="10"/>
      <c r="O27" s="56" t="s">
        <v>122</v>
      </c>
      <c r="P27" s="4"/>
      <c r="Q27" s="164">
        <v>0</v>
      </c>
      <c r="R27" s="164" t="s">
        <v>17</v>
      </c>
      <c r="S27" s="10"/>
      <c r="T27" s="10"/>
      <c r="V27" s="10"/>
      <c r="W27" s="10"/>
      <c r="Y27" s="170"/>
      <c r="AA27" s="170"/>
    </row>
    <row r="28" spans="1:27">
      <c r="A28" s="10" t="s">
        <v>28</v>
      </c>
      <c r="B28" s="44" t="s">
        <v>135</v>
      </c>
      <c r="C28" s="45" t="s">
        <v>136</v>
      </c>
      <c r="D28" s="44" t="s">
        <v>137</v>
      </c>
      <c r="E28" s="31" t="s">
        <v>29</v>
      </c>
      <c r="F28" s="13" t="s">
        <v>138</v>
      </c>
      <c r="G28" s="70"/>
      <c r="H28" s="127" t="s">
        <v>133</v>
      </c>
      <c r="I28" s="34" t="s">
        <v>120</v>
      </c>
      <c r="J28" s="31" t="s">
        <v>139</v>
      </c>
      <c r="K28" s="34" t="s">
        <v>134</v>
      </c>
      <c r="L28" s="180">
        <v>1456</v>
      </c>
      <c r="M28" s="34" t="s">
        <v>133</v>
      </c>
      <c r="N28" s="61"/>
      <c r="O28" s="56" t="s">
        <v>127</v>
      </c>
      <c r="P28" s="4"/>
      <c r="Q28" s="164">
        <v>0</v>
      </c>
      <c r="R28" s="164" t="s">
        <v>17</v>
      </c>
      <c r="S28" s="10"/>
      <c r="T28" s="10"/>
      <c r="V28" s="10"/>
      <c r="W28" s="10"/>
      <c r="Y28" s="170"/>
      <c r="AA28" s="170"/>
    </row>
    <row r="29" spans="1:27">
      <c r="A29" s="10" t="s">
        <v>28</v>
      </c>
      <c r="B29" s="44" t="s">
        <v>140</v>
      </c>
      <c r="C29" s="45" t="s">
        <v>141</v>
      </c>
      <c r="D29" s="44" t="s">
        <v>142</v>
      </c>
      <c r="E29" s="31" t="s">
        <v>29</v>
      </c>
      <c r="F29" s="13"/>
      <c r="G29" s="13"/>
      <c r="H29" s="127" t="s">
        <v>133</v>
      </c>
      <c r="I29" s="34" t="s">
        <v>120</v>
      </c>
      <c r="J29" s="33" t="s">
        <v>143</v>
      </c>
      <c r="K29" s="34" t="s">
        <v>134</v>
      </c>
      <c r="L29" s="180">
        <v>1456</v>
      </c>
      <c r="M29" s="34" t="s">
        <v>133</v>
      </c>
      <c r="N29" s="10"/>
      <c r="O29" s="56" t="s">
        <v>127</v>
      </c>
      <c r="P29" s="4"/>
      <c r="Q29" s="164">
        <v>0</v>
      </c>
      <c r="R29" s="164" t="s">
        <v>17</v>
      </c>
      <c r="S29" s="10"/>
      <c r="T29" s="10"/>
      <c r="V29" s="10"/>
      <c r="W29" s="10"/>
      <c r="Y29" s="170"/>
      <c r="AA29" s="170"/>
    </row>
    <row r="30" spans="1:27">
      <c r="A30" s="10" t="s">
        <v>28</v>
      </c>
      <c r="B30" s="44" t="s">
        <v>144</v>
      </c>
      <c r="C30" s="45" t="s">
        <v>124</v>
      </c>
      <c r="D30" s="44" t="s">
        <v>125</v>
      </c>
      <c r="E30" s="31" t="s">
        <v>29</v>
      </c>
      <c r="F30" s="13"/>
      <c r="G30" s="13"/>
      <c r="H30" s="127" t="s">
        <v>133</v>
      </c>
      <c r="I30" s="34" t="s">
        <v>120</v>
      </c>
      <c r="J30" s="31" t="s">
        <v>126</v>
      </c>
      <c r="K30" s="34" t="s">
        <v>134</v>
      </c>
      <c r="L30" s="180">
        <v>1456</v>
      </c>
      <c r="M30" s="34" t="s">
        <v>133</v>
      </c>
      <c r="N30" s="10"/>
      <c r="O30" s="56" t="s">
        <v>127</v>
      </c>
      <c r="P30" s="4"/>
      <c r="Q30" s="164">
        <v>0</v>
      </c>
      <c r="R30" s="164" t="s">
        <v>17</v>
      </c>
      <c r="S30" s="10"/>
      <c r="T30" s="33"/>
      <c r="V30" s="10"/>
      <c r="W30" s="10"/>
      <c r="Y30" s="170"/>
      <c r="AA30" s="170"/>
    </row>
    <row r="31" spans="1:27">
      <c r="A31" s="10" t="s">
        <v>28</v>
      </c>
      <c r="B31" s="44" t="s">
        <v>145</v>
      </c>
      <c r="C31" s="45" t="s">
        <v>146</v>
      </c>
      <c r="D31" s="44" t="s">
        <v>147</v>
      </c>
      <c r="E31" s="31" t="s">
        <v>29</v>
      </c>
      <c r="F31" s="13"/>
      <c r="G31" s="13"/>
      <c r="H31" s="127" t="s">
        <v>133</v>
      </c>
      <c r="I31" s="34" t="s">
        <v>120</v>
      </c>
      <c r="J31" s="153" t="s">
        <v>148</v>
      </c>
      <c r="K31" s="126" t="s">
        <v>134</v>
      </c>
      <c r="L31" s="181">
        <v>1456</v>
      </c>
      <c r="M31" s="126" t="s">
        <v>133</v>
      </c>
      <c r="N31" s="10"/>
      <c r="O31" s="56" t="s">
        <v>127</v>
      </c>
      <c r="P31" s="123"/>
      <c r="Q31" s="164">
        <v>0</v>
      </c>
      <c r="R31" s="164" t="s">
        <v>17</v>
      </c>
      <c r="S31" s="10"/>
      <c r="T31" s="33"/>
      <c r="V31" s="10"/>
      <c r="W31" s="10"/>
      <c r="Y31" s="170"/>
      <c r="AA31" s="170"/>
    </row>
    <row r="32" spans="1:27">
      <c r="A32" s="10" t="s">
        <v>28</v>
      </c>
      <c r="B32" s="44" t="s">
        <v>149</v>
      </c>
      <c r="C32" s="45" t="s">
        <v>150</v>
      </c>
      <c r="D32" s="44" t="s">
        <v>151</v>
      </c>
      <c r="E32" s="31" t="s">
        <v>29</v>
      </c>
      <c r="F32" s="13"/>
      <c r="G32" s="13"/>
      <c r="H32" s="127" t="s">
        <v>133</v>
      </c>
      <c r="I32" s="34" t="s">
        <v>120</v>
      </c>
      <c r="J32" s="31" t="s">
        <v>152</v>
      </c>
      <c r="K32" s="34" t="s">
        <v>134</v>
      </c>
      <c r="L32" s="180">
        <v>1456</v>
      </c>
      <c r="M32" s="34" t="s">
        <v>133</v>
      </c>
      <c r="N32" s="10"/>
      <c r="O32" s="56" t="s">
        <v>127</v>
      </c>
      <c r="P32" s="4"/>
      <c r="Q32" s="164">
        <v>0</v>
      </c>
      <c r="R32" s="164" t="s">
        <v>17</v>
      </c>
      <c r="S32" s="10"/>
      <c r="T32" s="33"/>
      <c r="V32" s="10"/>
      <c r="W32" s="10"/>
      <c r="Y32" s="170"/>
      <c r="AA32" s="170"/>
    </row>
    <row r="33" spans="1:27">
      <c r="A33" s="10" t="s">
        <v>28</v>
      </c>
      <c r="B33" s="44" t="s">
        <v>153</v>
      </c>
      <c r="C33" s="45" t="s">
        <v>129</v>
      </c>
      <c r="D33" s="44" t="s">
        <v>130</v>
      </c>
      <c r="E33" s="31" t="s">
        <v>29</v>
      </c>
      <c r="F33" s="13"/>
      <c r="G33" s="13"/>
      <c r="H33" s="127" t="s">
        <v>133</v>
      </c>
      <c r="I33" s="34" t="s">
        <v>120</v>
      </c>
      <c r="J33" s="153" t="s">
        <v>131</v>
      </c>
      <c r="K33" s="34" t="s">
        <v>134</v>
      </c>
      <c r="L33" s="219" t="str">
        <f>IF(OR(K33="",K33="VIP-STIKO",K33="TAP"),"",IF(OR(K33="STIKO",K33="00001"),K33,IF(LEFT(K33,2)="00",LEFT(RIGHT(K33,LEN(K33)-2),3),IF(LEFT(K33,1)="0",LEFT(RIGHT(K33,LEN(K33)-1),4),LEFT(RIGHT(K33,LEN(K33)),5)))))</f>
        <v>1456</v>
      </c>
      <c r="M33" s="73" t="str">
        <f>IF(OR(K33="VIP-STIKO",K33="TAP"),K33,IF(OR(K33="",K33="STIKO",K33="00001"),"",RIGHT(K33,LEN(K33)-6)))</f>
        <v>Funktionschef</v>
      </c>
      <c r="N33" s="10"/>
      <c r="O33" s="56" t="s">
        <v>122</v>
      </c>
      <c r="P33" s="4"/>
      <c r="Q33" s="164">
        <f>IF(OR(H33="STIKO",H33=""),"-",IFERROR(IF(H33=RIGHT(K33,LEN(K33)-6),0,1),1))</f>
        <v>0</v>
      </c>
      <c r="R33" s="164" t="str">
        <f>IFERROR(IF(LEFT(E33,3)="TAP","TAP",IF(OR(E33="VIP",E33="PHD"),"VIP",E33)),1)</f>
        <v>TAP</v>
      </c>
      <c r="S33" s="10"/>
      <c r="T33" s="33"/>
      <c r="V33" s="10"/>
      <c r="W33" s="10"/>
      <c r="Y33" s="170"/>
      <c r="AA33" s="170"/>
    </row>
    <row r="34" spans="1:27">
      <c r="A34" s="10" t="s">
        <v>28</v>
      </c>
      <c r="B34" s="44" t="s">
        <v>154</v>
      </c>
      <c r="C34" s="45" t="s">
        <v>155</v>
      </c>
      <c r="D34" s="44" t="s">
        <v>156</v>
      </c>
      <c r="E34" s="31" t="s">
        <v>29</v>
      </c>
      <c r="F34" s="13"/>
      <c r="G34" s="13"/>
      <c r="H34" s="31" t="s">
        <v>157</v>
      </c>
      <c r="I34" s="165" t="s">
        <v>158</v>
      </c>
      <c r="J34" s="174" t="s">
        <v>37</v>
      </c>
      <c r="K34" s="165" t="s">
        <v>159</v>
      </c>
      <c r="L34" s="230">
        <v>166</v>
      </c>
      <c r="M34" s="231" t="s">
        <v>157</v>
      </c>
      <c r="N34" s="106"/>
      <c r="O34" s="232" t="s">
        <v>160</v>
      </c>
      <c r="P34" s="21"/>
      <c r="Q34" s="164">
        <v>0</v>
      </c>
      <c r="R34" s="164" t="s">
        <v>17</v>
      </c>
      <c r="S34"/>
      <c r="T34" s="33"/>
      <c r="V34" s="10"/>
      <c r="W34" s="10"/>
      <c r="Y34" s="170"/>
      <c r="AA34" s="170"/>
    </row>
    <row r="35" spans="1:27">
      <c r="A35" s="10" t="s">
        <v>28</v>
      </c>
      <c r="B35" s="44" t="s">
        <v>161</v>
      </c>
      <c r="C35" s="45" t="s">
        <v>162</v>
      </c>
      <c r="D35" s="44" t="s">
        <v>163</v>
      </c>
      <c r="E35" s="31" t="s">
        <v>29</v>
      </c>
      <c r="F35" s="13"/>
      <c r="G35" s="13"/>
      <c r="H35" s="73" t="s">
        <v>164</v>
      </c>
      <c r="I35" s="34" t="s">
        <v>158</v>
      </c>
      <c r="J35" s="34" t="s">
        <v>165</v>
      </c>
      <c r="K35" s="34" t="s">
        <v>166</v>
      </c>
      <c r="L35" s="219" t="s">
        <v>167</v>
      </c>
      <c r="M35" s="73" t="s">
        <v>164</v>
      </c>
      <c r="N35" s="10"/>
      <c r="O35" s="56" t="s">
        <v>168</v>
      </c>
      <c r="P35" s="4"/>
      <c r="Q35" s="164">
        <v>0</v>
      </c>
      <c r="R35" s="164" t="s">
        <v>17</v>
      </c>
      <c r="S35"/>
      <c r="T35" s="33"/>
      <c r="V35" s="10"/>
      <c r="W35" s="10"/>
      <c r="Y35" s="170"/>
      <c r="AA35" s="170"/>
    </row>
    <row r="36" spans="1:27">
      <c r="A36" s="10" t="s">
        <v>28</v>
      </c>
      <c r="B36" s="44" t="s">
        <v>169</v>
      </c>
      <c r="C36" s="45" t="s">
        <v>170</v>
      </c>
      <c r="D36" s="44" t="s">
        <v>171</v>
      </c>
      <c r="E36" s="31" t="s">
        <v>29</v>
      </c>
      <c r="F36" s="13"/>
      <c r="G36" s="13"/>
      <c r="H36" s="242" t="s">
        <v>164</v>
      </c>
      <c r="I36" s="34" t="s">
        <v>158</v>
      </c>
      <c r="J36" s="31" t="s">
        <v>148</v>
      </c>
      <c r="K36" s="34" t="s">
        <v>166</v>
      </c>
      <c r="L36" s="219" t="s">
        <v>167</v>
      </c>
      <c r="M36" s="73" t="s">
        <v>164</v>
      </c>
      <c r="N36" s="10"/>
      <c r="O36" s="56" t="s">
        <v>168</v>
      </c>
      <c r="P36" s="4"/>
      <c r="Q36" s="164">
        <v>0</v>
      </c>
      <c r="R36" s="164" t="s">
        <v>17</v>
      </c>
      <c r="S36"/>
      <c r="T36" s="33"/>
      <c r="V36" s="10"/>
      <c r="W36" s="10"/>
      <c r="Y36" s="170"/>
      <c r="AA36" s="170"/>
    </row>
    <row r="37" spans="1:27">
      <c r="A37" s="10" t="s">
        <v>28</v>
      </c>
      <c r="B37" s="44" t="s">
        <v>172</v>
      </c>
      <c r="C37" s="45" t="s">
        <v>173</v>
      </c>
      <c r="D37" s="44" t="s">
        <v>174</v>
      </c>
      <c r="E37" s="31" t="s">
        <v>29</v>
      </c>
      <c r="F37" s="13"/>
      <c r="G37" s="13"/>
      <c r="H37" s="242" t="s">
        <v>164</v>
      </c>
      <c r="I37" s="34" t="s">
        <v>158</v>
      </c>
      <c r="J37" s="33" t="s">
        <v>143</v>
      </c>
      <c r="K37" s="34" t="s">
        <v>166</v>
      </c>
      <c r="L37" s="219" t="s">
        <v>167</v>
      </c>
      <c r="M37" s="73" t="s">
        <v>164</v>
      </c>
      <c r="N37" s="10"/>
      <c r="O37" s="56" t="s">
        <v>168</v>
      </c>
      <c r="P37" s="4"/>
      <c r="Q37" s="164">
        <v>0</v>
      </c>
      <c r="R37" s="164" t="s">
        <v>17</v>
      </c>
      <c r="S37"/>
      <c r="T37" s="33"/>
      <c r="V37" s="10"/>
      <c r="W37" s="10"/>
      <c r="Y37" s="170"/>
      <c r="AA37" s="170"/>
    </row>
    <row r="38" spans="1:27">
      <c r="A38" s="10" t="s">
        <v>28</v>
      </c>
      <c r="B38" s="44" t="s">
        <v>175</v>
      </c>
      <c r="C38" s="45" t="s">
        <v>162</v>
      </c>
      <c r="D38" s="44" t="s">
        <v>163</v>
      </c>
      <c r="E38" s="31" t="s">
        <v>29</v>
      </c>
      <c r="F38" s="13"/>
      <c r="G38" s="13"/>
      <c r="H38" s="31" t="s">
        <v>176</v>
      </c>
      <c r="I38" s="34" t="s">
        <v>158</v>
      </c>
      <c r="J38" s="33" t="s">
        <v>37</v>
      </c>
      <c r="K38" s="34" t="s">
        <v>177</v>
      </c>
      <c r="L38" s="219" t="s">
        <v>178</v>
      </c>
      <c r="M38" s="73" t="s">
        <v>176</v>
      </c>
      <c r="N38" s="10"/>
      <c r="O38" s="56" t="s">
        <v>160</v>
      </c>
      <c r="P38" s="4"/>
      <c r="Q38" s="164">
        <f>IF(OR(H38="STIKO",H38=""),"-",IFERROR(IF(H38=RIGHT(K38,LEN(K38)-6),0,1),1))</f>
        <v>0</v>
      </c>
      <c r="R38" s="164" t="str">
        <f>IFERROR(IF(LEFT(E38,3)="TAP","TAP",IF(OR(E38="VIP",E38="PHD"),"VIP",E38)),1)</f>
        <v>TAP</v>
      </c>
      <c r="S38"/>
      <c r="T38" s="33"/>
      <c r="V38" s="10"/>
      <c r="W38" s="10"/>
      <c r="Y38" s="170"/>
      <c r="AA38" s="170"/>
    </row>
    <row r="39" spans="1:27">
      <c r="A39" s="10" t="s">
        <v>28</v>
      </c>
      <c r="B39" s="44" t="s">
        <v>179</v>
      </c>
      <c r="C39" s="45" t="s">
        <v>180</v>
      </c>
      <c r="D39" s="44" t="s">
        <v>181</v>
      </c>
      <c r="E39" s="31" t="s">
        <v>29</v>
      </c>
      <c r="F39" s="13"/>
      <c r="G39" s="13"/>
      <c r="H39" s="127" t="s">
        <v>176</v>
      </c>
      <c r="I39" s="34" t="s">
        <v>158</v>
      </c>
      <c r="J39" s="34" t="s">
        <v>182</v>
      </c>
      <c r="K39" s="34" t="s">
        <v>177</v>
      </c>
      <c r="L39" s="219" t="s">
        <v>178</v>
      </c>
      <c r="M39" s="73" t="s">
        <v>176</v>
      </c>
      <c r="N39" s="10"/>
      <c r="O39" s="56" t="s">
        <v>168</v>
      </c>
      <c r="P39" s="4"/>
      <c r="Q39" s="164">
        <f>IF(OR(H39="STIKO",H39=""),"-",IFERROR(IF(H39=RIGHT(K39,LEN(K39)-6),0,1),1))</f>
        <v>0</v>
      </c>
      <c r="R39" s="164" t="str">
        <f>IFERROR(IF(LEFT(E39,3)="TAP","TAP",IF(OR(E39="VIP",E39="PHD"),"VIP",E39)),1)</f>
        <v>TAP</v>
      </c>
      <c r="S39"/>
      <c r="T39" s="33"/>
      <c r="V39" s="10"/>
      <c r="W39" s="10"/>
      <c r="Y39" s="170"/>
      <c r="AA39" s="170"/>
    </row>
    <row r="40" spans="1:27">
      <c r="A40" s="10" t="s">
        <v>28</v>
      </c>
      <c r="B40" s="44" t="s">
        <v>183</v>
      </c>
      <c r="C40" s="45" t="s">
        <v>184</v>
      </c>
      <c r="D40" s="44" t="s">
        <v>185</v>
      </c>
      <c r="E40" s="31" t="s">
        <v>29</v>
      </c>
      <c r="F40" s="13"/>
      <c r="G40" s="13"/>
      <c r="H40" s="127" t="s">
        <v>176</v>
      </c>
      <c r="I40" s="34" t="s">
        <v>158</v>
      </c>
      <c r="J40" s="34" t="s">
        <v>186</v>
      </c>
      <c r="K40" s="34" t="s">
        <v>177</v>
      </c>
      <c r="L40" s="219" t="s">
        <v>178</v>
      </c>
      <c r="M40" s="73" t="s">
        <v>176</v>
      </c>
      <c r="N40" s="10"/>
      <c r="O40" s="56" t="s">
        <v>168</v>
      </c>
      <c r="P40" s="4"/>
      <c r="Q40" s="164">
        <f>IF(OR(H40="STIKO",H40=""),"-",IFERROR(IF(H40=RIGHT(K40,LEN(K40)-6),0,1),1))</f>
        <v>0</v>
      </c>
      <c r="R40" s="164" t="str">
        <f>IFERROR(IF(LEFT(E40,3)="TAP","TAP",IF(OR(E40="VIP",E40="PHD"),"VIP",E40)),1)</f>
        <v>TAP</v>
      </c>
      <c r="S40"/>
      <c r="T40" s="33"/>
      <c r="V40" s="10"/>
      <c r="W40" s="10"/>
      <c r="Y40" s="170"/>
      <c r="AA40" s="170"/>
    </row>
    <row r="41" spans="1:27">
      <c r="A41" s="10" t="s">
        <v>28</v>
      </c>
      <c r="B41" s="44" t="s">
        <v>187</v>
      </c>
      <c r="C41" s="45" t="s">
        <v>188</v>
      </c>
      <c r="D41" s="44" t="s">
        <v>189</v>
      </c>
      <c r="E41" s="31" t="s">
        <v>29</v>
      </c>
      <c r="F41" s="13"/>
      <c r="G41" s="13"/>
      <c r="H41" s="127" t="s">
        <v>176</v>
      </c>
      <c r="I41" s="34" t="s">
        <v>158</v>
      </c>
      <c r="J41" s="31" t="s">
        <v>126</v>
      </c>
      <c r="K41" s="34" t="s">
        <v>177</v>
      </c>
      <c r="L41" s="219" t="s">
        <v>178</v>
      </c>
      <c r="M41" s="73" t="s">
        <v>176</v>
      </c>
      <c r="N41" s="10"/>
      <c r="O41" s="56" t="s">
        <v>168</v>
      </c>
      <c r="P41" s="4"/>
      <c r="Q41" s="164">
        <f>IF(OR(H41="STIKO",H41=""),"-",IFERROR(IF(H41=RIGHT(K41,LEN(K41)-6),0,1),1))</f>
        <v>0</v>
      </c>
      <c r="R41" s="164" t="str">
        <f>IFERROR(IF(LEFT(E41,3)="TAP","TAP",IF(OR(E41="VIP",E41="PHD"),"VIP",E41)),1)</f>
        <v>TAP</v>
      </c>
      <c r="S41"/>
      <c r="T41" s="33"/>
      <c r="V41" s="10"/>
      <c r="W41" s="10"/>
      <c r="Y41" s="170"/>
      <c r="AA41" s="170"/>
    </row>
    <row r="42" spans="1:27">
      <c r="A42" s="10" t="s">
        <v>28</v>
      </c>
      <c r="B42" s="44" t="s">
        <v>190</v>
      </c>
      <c r="C42" s="45" t="s">
        <v>188</v>
      </c>
      <c r="D42" s="44" t="s">
        <v>189</v>
      </c>
      <c r="E42" s="31" t="s">
        <v>29</v>
      </c>
      <c r="F42" s="13"/>
      <c r="G42" s="13"/>
      <c r="H42" s="10" t="s">
        <v>119</v>
      </c>
      <c r="I42" s="34" t="s">
        <v>158</v>
      </c>
      <c r="J42" s="31" t="s">
        <v>126</v>
      </c>
      <c r="K42" s="31" t="s">
        <v>121</v>
      </c>
      <c r="L42" s="125">
        <v>4333</v>
      </c>
      <c r="M42" s="31" t="s">
        <v>119</v>
      </c>
      <c r="N42" s="10"/>
      <c r="O42" s="56" t="s">
        <v>168</v>
      </c>
      <c r="P42" s="4"/>
      <c r="Q42" s="164">
        <f>IF(OR(H42="STIKO",H42=""),"-",IFERROR(IF(H42=RIGHT(K42,LEN(K42)-6),0,1),1))</f>
        <v>0</v>
      </c>
      <c r="R42" s="164" t="str">
        <f>IFERROR(IF(LEFT(E42,3)="TAP","TAP",IF(OR(E42="VIP",E42="PHD"),"VIP",E42)),1)</f>
        <v>TAP</v>
      </c>
      <c r="S42"/>
      <c r="T42" s="33"/>
      <c r="V42" s="10"/>
      <c r="W42" s="10"/>
      <c r="Y42" s="170"/>
      <c r="AA42" s="170"/>
    </row>
    <row r="43" spans="1:27">
      <c r="A43" s="10" t="s">
        <v>28</v>
      </c>
      <c r="B43" s="44" t="s">
        <v>191</v>
      </c>
      <c r="C43" s="45" t="s">
        <v>155</v>
      </c>
      <c r="D43" s="44" t="s">
        <v>156</v>
      </c>
      <c r="E43" s="31" t="s">
        <v>29</v>
      </c>
      <c r="F43" s="13"/>
      <c r="G43" s="13"/>
      <c r="H43" s="31" t="s">
        <v>192</v>
      </c>
      <c r="I43" s="34" t="s">
        <v>158</v>
      </c>
      <c r="J43" s="33" t="s">
        <v>37</v>
      </c>
      <c r="K43" s="34" t="s">
        <v>193</v>
      </c>
      <c r="L43" s="219" t="str">
        <f>IF(OR(K43="",K43="VIP-STIKO",K43="TAP"),"",IF(OR(K43="STIKO",K43="00001"),K43,IF(LEFT(K43,2)="00",LEFT(RIGHT(K43,LEN(K43)-2),3),IF(LEFT(K43,1)="0",LEFT(RIGHT(K43,LEN(K43)-1),4),LEFT(RIGHT(K43,LEN(K43)),5)))))</f>
        <v>4825</v>
      </c>
      <c r="M43" s="73" t="s">
        <v>192</v>
      </c>
      <c r="N43" s="10"/>
      <c r="O43" s="56" t="s">
        <v>160</v>
      </c>
      <c r="P43" s="4"/>
      <c r="Q43" s="164">
        <v>0</v>
      </c>
      <c r="R43" s="164" t="s">
        <v>17</v>
      </c>
      <c r="S43" s="10"/>
      <c r="T43" s="33"/>
      <c r="V43" s="10"/>
      <c r="W43" s="10"/>
      <c r="Y43" s="170"/>
      <c r="AA43" s="170"/>
    </row>
    <row r="44" spans="1:27">
      <c r="A44" s="10" t="s">
        <v>28</v>
      </c>
      <c r="B44" s="44" t="str">
        <f>IF(OR(IFERROR(VALUE(LEFT(K44,5)),0)=0,E44="HON",O44="Med rådighedstillæg",O44="Uden rådighedstillæg"),"-",LEFT(I44,3)&amp;" / "&amp;IF(J44="AC-PKAT","AC",J44)&amp;" / "&amp;K44&amp;IF(F44&lt;&gt;""," / "&amp;F44,""))</f>
        <v>417 / 054 MASKINMESTRE / 04825 Teamleder</v>
      </c>
      <c r="C44" s="45" t="str">
        <f>IF(B44="-","-",LEFT(I44,3)&amp;" / "&amp;IF(J44="AC-PKAT","AC",J44)&amp;IF(F44&lt;&gt;""," / "&amp;F44,""))</f>
        <v>417 / 054 MASKINMESTRE</v>
      </c>
      <c r="D44" s="44" t="str">
        <f>IF(B44="-","-",IF(OR(J44="",J44="PKAT"),"",IF(LEFT(J44,2)="AC","AC",VALUE(LEFT(J44,3)))&amp;"-"&amp;LEFT(I44,3)&amp;IF(G44&lt;&gt;"","-"&amp;G44,"")))</f>
        <v>54-417</v>
      </c>
      <c r="E44" s="31" t="s">
        <v>29</v>
      </c>
      <c r="F44" s="13"/>
      <c r="G44" s="13"/>
      <c r="H44" s="127" t="s">
        <v>192</v>
      </c>
      <c r="I44" s="34" t="s">
        <v>158</v>
      </c>
      <c r="J44" s="34" t="s">
        <v>165</v>
      </c>
      <c r="K44" s="34" t="s">
        <v>193</v>
      </c>
      <c r="L44" s="219">
        <v>4825</v>
      </c>
      <c r="M44" s="73" t="s">
        <v>192</v>
      </c>
      <c r="N44" s="10"/>
      <c r="O44" s="56" t="s">
        <v>168</v>
      </c>
      <c r="P44" s="4"/>
      <c r="Q44" s="164">
        <v>0</v>
      </c>
      <c r="R44" s="164" t="s">
        <v>17</v>
      </c>
      <c r="S44" s="10"/>
      <c r="T44" s="33"/>
      <c r="V44" s="10"/>
      <c r="W44" s="10"/>
      <c r="Y44" s="170"/>
      <c r="AA44" s="170"/>
    </row>
    <row r="45" spans="1:27">
      <c r="A45" s="10" t="s">
        <v>28</v>
      </c>
      <c r="B45" s="44" t="s">
        <v>194</v>
      </c>
      <c r="C45" s="45" t="s">
        <v>170</v>
      </c>
      <c r="D45" s="44" t="s">
        <v>171</v>
      </c>
      <c r="E45" s="31" t="s">
        <v>29</v>
      </c>
      <c r="F45" s="13"/>
      <c r="G45" s="13"/>
      <c r="H45" s="127" t="s">
        <v>192</v>
      </c>
      <c r="I45" s="34" t="s">
        <v>158</v>
      </c>
      <c r="J45" s="31" t="s">
        <v>148</v>
      </c>
      <c r="K45" s="34" t="s">
        <v>193</v>
      </c>
      <c r="L45" s="219">
        <v>4825</v>
      </c>
      <c r="M45" s="73" t="s">
        <v>192</v>
      </c>
      <c r="N45" s="10"/>
      <c r="O45" s="56" t="s">
        <v>168</v>
      </c>
      <c r="P45" s="4"/>
      <c r="Q45" s="164">
        <v>0</v>
      </c>
      <c r="R45" s="164" t="s">
        <v>17</v>
      </c>
      <c r="S45" s="10"/>
      <c r="T45" s="33"/>
      <c r="V45" s="10"/>
      <c r="W45" s="10"/>
      <c r="Y45" s="170"/>
      <c r="AA45" s="170"/>
    </row>
    <row r="46" spans="1:27">
      <c r="A46" s="10" t="s">
        <v>28</v>
      </c>
      <c r="B46" s="44" t="s">
        <v>195</v>
      </c>
      <c r="C46" s="45" t="s">
        <v>173</v>
      </c>
      <c r="D46" s="44" t="s">
        <v>174</v>
      </c>
      <c r="E46" s="31" t="s">
        <v>29</v>
      </c>
      <c r="F46" s="13"/>
      <c r="G46" s="13"/>
      <c r="H46" s="127" t="s">
        <v>192</v>
      </c>
      <c r="I46" s="34" t="s">
        <v>158</v>
      </c>
      <c r="J46" s="33" t="s">
        <v>143</v>
      </c>
      <c r="K46" s="34" t="s">
        <v>193</v>
      </c>
      <c r="L46" s="219">
        <v>4825</v>
      </c>
      <c r="M46" s="73" t="s">
        <v>192</v>
      </c>
      <c r="N46" s="10"/>
      <c r="O46" s="56" t="s">
        <v>168</v>
      </c>
      <c r="P46" s="4"/>
      <c r="Q46" s="164">
        <v>0</v>
      </c>
      <c r="R46" s="164" t="s">
        <v>17</v>
      </c>
      <c r="S46" s="10"/>
      <c r="T46" s="33"/>
      <c r="V46" s="10"/>
      <c r="W46" s="10"/>
      <c r="Y46" s="170"/>
      <c r="AA46" s="170"/>
    </row>
    <row r="47" spans="1:27">
      <c r="A47" s="10" t="s">
        <v>28</v>
      </c>
      <c r="B47" s="44" t="s">
        <v>196</v>
      </c>
      <c r="C47" s="45" t="s">
        <v>188</v>
      </c>
      <c r="D47" s="44" t="s">
        <v>189</v>
      </c>
      <c r="E47" s="31" t="s">
        <v>29</v>
      </c>
      <c r="F47" s="13"/>
      <c r="G47" s="13"/>
      <c r="H47" s="127" t="s">
        <v>192</v>
      </c>
      <c r="I47" s="34" t="s">
        <v>158</v>
      </c>
      <c r="J47" s="31" t="s">
        <v>126</v>
      </c>
      <c r="K47" s="34" t="s">
        <v>193</v>
      </c>
      <c r="L47" s="219">
        <v>4825</v>
      </c>
      <c r="M47" s="73" t="s">
        <v>192</v>
      </c>
      <c r="N47" s="10"/>
      <c r="O47" s="56" t="s">
        <v>168</v>
      </c>
      <c r="P47" s="4"/>
      <c r="Q47" s="164">
        <v>0</v>
      </c>
      <c r="R47" s="164" t="s">
        <v>17</v>
      </c>
      <c r="S47" s="10"/>
      <c r="T47" s="33"/>
      <c r="V47" s="10"/>
      <c r="W47" s="10"/>
      <c r="Y47" s="170"/>
      <c r="AA47" s="170"/>
    </row>
    <row r="48" spans="1:27">
      <c r="A48" s="10" t="s">
        <v>28</v>
      </c>
      <c r="B48" s="44" t="s">
        <v>197</v>
      </c>
      <c r="C48" s="45" t="s">
        <v>198</v>
      </c>
      <c r="D48" s="44" t="s">
        <v>199</v>
      </c>
      <c r="E48" s="31" t="s">
        <v>29</v>
      </c>
      <c r="F48" s="13"/>
      <c r="G48" s="13"/>
      <c r="H48" s="127" t="s">
        <v>192</v>
      </c>
      <c r="I48" s="34" t="s">
        <v>158</v>
      </c>
      <c r="J48" s="34" t="s">
        <v>200</v>
      </c>
      <c r="K48" s="34" t="s">
        <v>193</v>
      </c>
      <c r="L48" s="219">
        <v>4825</v>
      </c>
      <c r="M48" s="73" t="s">
        <v>192</v>
      </c>
      <c r="N48" s="10"/>
      <c r="O48" s="56" t="s">
        <v>168</v>
      </c>
      <c r="P48" s="4"/>
      <c r="Q48" s="164">
        <v>0</v>
      </c>
      <c r="R48" s="164" t="s">
        <v>17</v>
      </c>
      <c r="S48" s="10"/>
      <c r="T48" s="33"/>
      <c r="V48" s="10"/>
      <c r="W48" s="10"/>
      <c r="Y48" s="170"/>
      <c r="AA48" s="170"/>
    </row>
    <row r="49" spans="1:27">
      <c r="A49" s="10" t="s">
        <v>15</v>
      </c>
      <c r="B49" s="44" t="s">
        <v>16</v>
      </c>
      <c r="C49" s="45" t="s">
        <v>16</v>
      </c>
      <c r="D49" s="44" t="s">
        <v>16</v>
      </c>
      <c r="E49" s="31" t="s">
        <v>17</v>
      </c>
      <c r="F49" s="13"/>
      <c r="G49" s="13"/>
      <c r="H49" s="30" t="s">
        <v>201</v>
      </c>
      <c r="I49" s="9" t="s">
        <v>19</v>
      </c>
      <c r="J49" s="30" t="s">
        <v>20</v>
      </c>
      <c r="K49" s="30" t="s">
        <v>22</v>
      </c>
      <c r="L49" s="182" t="s">
        <v>22</v>
      </c>
      <c r="M49" s="30" t="s">
        <v>31</v>
      </c>
      <c r="N49" s="30" t="s">
        <v>24</v>
      </c>
      <c r="O49" s="30" t="s">
        <v>25</v>
      </c>
      <c r="P49" s="147"/>
      <c r="Q49" s="164">
        <v>1</v>
      </c>
      <c r="R49" s="164" t="s">
        <v>17</v>
      </c>
      <c r="S49" s="10"/>
      <c r="V49" s="10"/>
      <c r="W49" s="10"/>
      <c r="Y49" s="170"/>
      <c r="AA49" s="170"/>
    </row>
    <row r="50" spans="1:27">
      <c r="A50" s="10" t="s">
        <v>28</v>
      </c>
      <c r="B50" s="44" t="s">
        <v>202</v>
      </c>
      <c r="C50" s="45" t="s">
        <v>203</v>
      </c>
      <c r="D50" s="44" t="s">
        <v>204</v>
      </c>
      <c r="E50" s="31" t="s">
        <v>205</v>
      </c>
      <c r="F50" s="13" t="s">
        <v>206</v>
      </c>
      <c r="G50" s="13"/>
      <c r="H50" s="10" t="s">
        <v>207</v>
      </c>
      <c r="I50" s="34" t="s">
        <v>208</v>
      </c>
      <c r="J50" s="34" t="s">
        <v>37</v>
      </c>
      <c r="K50" s="10" t="s">
        <v>209</v>
      </c>
      <c r="L50" s="180">
        <v>860</v>
      </c>
      <c r="M50" s="10" t="s">
        <v>207</v>
      </c>
      <c r="N50" s="10" t="s">
        <v>207</v>
      </c>
      <c r="O50" s="10" t="s">
        <v>210</v>
      </c>
      <c r="P50" s="4"/>
      <c r="Q50" s="164">
        <v>0</v>
      </c>
      <c r="R50" s="164" t="s">
        <v>17</v>
      </c>
      <c r="S50" s="10"/>
      <c r="V50" s="10"/>
      <c r="W50" s="10"/>
      <c r="Y50" s="170"/>
      <c r="AA50" s="170"/>
    </row>
    <row r="51" spans="1:27">
      <c r="A51" s="10" t="s">
        <v>28</v>
      </c>
      <c r="B51" s="44" t="s">
        <v>211</v>
      </c>
      <c r="C51" s="45" t="s">
        <v>212</v>
      </c>
      <c r="D51" s="44" t="s">
        <v>204</v>
      </c>
      <c r="E51" s="31" t="s">
        <v>205</v>
      </c>
      <c r="F51" s="13" t="s">
        <v>213</v>
      </c>
      <c r="G51" s="13"/>
      <c r="H51" s="10" t="s">
        <v>214</v>
      </c>
      <c r="I51" s="34" t="s">
        <v>208</v>
      </c>
      <c r="J51" s="34" t="s">
        <v>37</v>
      </c>
      <c r="K51" s="10" t="s">
        <v>215</v>
      </c>
      <c r="L51" s="180">
        <v>4577</v>
      </c>
      <c r="M51" s="10" t="s">
        <v>214</v>
      </c>
      <c r="N51" s="10" t="s">
        <v>214</v>
      </c>
      <c r="O51" s="10" t="s">
        <v>216</v>
      </c>
      <c r="P51" s="4"/>
      <c r="Q51" s="164">
        <v>0</v>
      </c>
      <c r="R51" s="164" t="s">
        <v>17</v>
      </c>
      <c r="S51" s="10"/>
      <c r="V51" s="10"/>
      <c r="W51" s="10"/>
      <c r="Y51" s="170"/>
      <c r="AA51" s="170"/>
    </row>
    <row r="52" spans="1:27">
      <c r="A52" s="10"/>
      <c r="B52" s="44"/>
      <c r="C52" s="45"/>
      <c r="D52" s="44"/>
      <c r="E52" s="31"/>
      <c r="F52" s="13"/>
      <c r="G52" s="13"/>
      <c r="H52" s="10"/>
      <c r="I52" s="4"/>
      <c r="J52" s="10"/>
      <c r="L52" s="119" t="s">
        <v>31</v>
      </c>
      <c r="M52" s="153" t="s">
        <v>31</v>
      </c>
      <c r="N52" s="10"/>
      <c r="O52" s="10"/>
      <c r="Q52" s="164" t="s">
        <v>16</v>
      </c>
      <c r="R52" s="164" t="s">
        <v>17</v>
      </c>
      <c r="S52" s="10"/>
      <c r="V52" s="10"/>
      <c r="W52" s="10"/>
      <c r="Y52" s="170"/>
      <c r="AA52" s="170"/>
    </row>
    <row r="53" spans="1:27">
      <c r="A53" s="10" t="s">
        <v>15</v>
      </c>
      <c r="B53" s="44" t="s">
        <v>16</v>
      </c>
      <c r="C53" s="45" t="s">
        <v>16</v>
      </c>
      <c r="D53" s="44" t="s">
        <v>16</v>
      </c>
      <c r="E53" s="31" t="s">
        <v>17</v>
      </c>
      <c r="F53" s="13"/>
      <c r="G53" s="13"/>
      <c r="H53" s="30" t="s">
        <v>201</v>
      </c>
      <c r="I53" s="9" t="s">
        <v>19</v>
      </c>
      <c r="J53" s="30" t="s">
        <v>20</v>
      </c>
      <c r="K53" s="30" t="s">
        <v>22</v>
      </c>
      <c r="L53" s="182" t="s">
        <v>22</v>
      </c>
      <c r="M53" s="30" t="s">
        <v>31</v>
      </c>
      <c r="N53" s="30" t="s">
        <v>24</v>
      </c>
      <c r="O53" s="30" t="s">
        <v>25</v>
      </c>
      <c r="P53" s="147"/>
      <c r="Q53" s="164">
        <v>1</v>
      </c>
      <c r="R53" s="164" t="s">
        <v>17</v>
      </c>
      <c r="S53" s="66"/>
      <c r="V53" s="10"/>
      <c r="W53" s="10"/>
      <c r="Y53" s="170"/>
      <c r="AA53" s="170"/>
    </row>
    <row r="54" spans="1:27">
      <c r="A54" s="10" t="s">
        <v>28</v>
      </c>
      <c r="B54" s="44" t="s">
        <v>16</v>
      </c>
      <c r="C54" s="45" t="s">
        <v>16</v>
      </c>
      <c r="D54" s="44" t="s">
        <v>16</v>
      </c>
      <c r="E54" s="31" t="s">
        <v>205</v>
      </c>
      <c r="F54" s="13"/>
      <c r="G54" s="13"/>
      <c r="H54" s="155" t="s">
        <v>217</v>
      </c>
      <c r="I54" s="129" t="s">
        <v>218</v>
      </c>
      <c r="J54" s="129" t="s">
        <v>16</v>
      </c>
      <c r="K54" s="127" t="s">
        <v>219</v>
      </c>
      <c r="L54" s="183">
        <v>1445</v>
      </c>
      <c r="M54" s="127" t="s">
        <v>220</v>
      </c>
      <c r="N54" s="127" t="s">
        <v>16</v>
      </c>
      <c r="O54" s="158" t="s">
        <v>217</v>
      </c>
      <c r="P54" s="128"/>
      <c r="Q54" s="164">
        <v>1</v>
      </c>
      <c r="R54" s="164" t="s">
        <v>17</v>
      </c>
      <c r="S54" s="142"/>
      <c r="V54" s="10"/>
      <c r="W54" s="10"/>
      <c r="Y54" s="170"/>
      <c r="Z54" s="33"/>
      <c r="AA54" s="170"/>
    </row>
    <row r="55" spans="1:27">
      <c r="A55" s="10" t="s">
        <v>28</v>
      </c>
      <c r="B55" s="44" t="s">
        <v>221</v>
      </c>
      <c r="C55" s="45" t="s">
        <v>222</v>
      </c>
      <c r="D55" s="44" t="s">
        <v>223</v>
      </c>
      <c r="E55" s="31" t="s">
        <v>205</v>
      </c>
      <c r="F55" s="13"/>
      <c r="G55" s="13"/>
      <c r="H55" s="75" t="s">
        <v>220</v>
      </c>
      <c r="I55" s="32" t="s">
        <v>218</v>
      </c>
      <c r="J55" s="32" t="s">
        <v>37</v>
      </c>
      <c r="K55" s="75" t="s">
        <v>219</v>
      </c>
      <c r="L55" s="184">
        <v>1445</v>
      </c>
      <c r="M55" s="75" t="s">
        <v>220</v>
      </c>
      <c r="N55" s="32" t="s">
        <v>224</v>
      </c>
      <c r="O55" s="75" t="s">
        <v>225</v>
      </c>
      <c r="P55" s="4"/>
      <c r="Q55" s="164">
        <v>0</v>
      </c>
      <c r="R55" s="164" t="s">
        <v>17</v>
      </c>
      <c r="S55" s="10"/>
      <c r="V55" s="10"/>
      <c r="W55" s="10"/>
      <c r="Y55" s="170"/>
      <c r="AA55" s="170"/>
    </row>
    <row r="56" spans="1:27">
      <c r="A56" s="10" t="s">
        <v>28</v>
      </c>
      <c r="B56" s="44" t="s">
        <v>16</v>
      </c>
      <c r="C56" s="45" t="s">
        <v>16</v>
      </c>
      <c r="D56" s="44" t="s">
        <v>16</v>
      </c>
      <c r="E56" s="31" t="s">
        <v>17</v>
      </c>
      <c r="F56" s="13"/>
      <c r="G56" s="13"/>
      <c r="H56" s="10"/>
      <c r="I56" s="4"/>
      <c r="J56" s="10"/>
      <c r="K56" s="10"/>
      <c r="L56" s="180" t="s">
        <v>31</v>
      </c>
      <c r="M56" s="10" t="s">
        <v>31</v>
      </c>
      <c r="N56" s="10"/>
      <c r="O56" s="10"/>
      <c r="P56" s="4"/>
      <c r="Q56" s="164" t="s">
        <v>16</v>
      </c>
      <c r="R56" s="164" t="s">
        <v>17</v>
      </c>
      <c r="S56" s="10"/>
      <c r="V56" s="10"/>
      <c r="W56" s="10"/>
      <c r="Y56" s="170"/>
      <c r="AA56" s="170"/>
    </row>
    <row r="57" spans="1:27">
      <c r="A57" s="10" t="s">
        <v>15</v>
      </c>
      <c r="B57" s="44" t="s">
        <v>16</v>
      </c>
      <c r="C57" s="45" t="s">
        <v>16</v>
      </c>
      <c r="D57" s="44" t="s">
        <v>16</v>
      </c>
      <c r="E57" s="31" t="s">
        <v>17</v>
      </c>
      <c r="F57" s="13"/>
      <c r="G57" s="13"/>
      <c r="H57" s="30" t="s">
        <v>201</v>
      </c>
      <c r="I57" s="9" t="s">
        <v>19</v>
      </c>
      <c r="J57" s="30" t="s">
        <v>20</v>
      </c>
      <c r="K57" s="30" t="s">
        <v>22</v>
      </c>
      <c r="L57" s="182" t="s">
        <v>22</v>
      </c>
      <c r="M57" s="30" t="s">
        <v>31</v>
      </c>
      <c r="N57" s="30" t="s">
        <v>24</v>
      </c>
      <c r="O57" s="30" t="s">
        <v>25</v>
      </c>
      <c r="P57" s="147"/>
      <c r="Q57" s="164">
        <v>1</v>
      </c>
      <c r="R57" s="164" t="s">
        <v>17</v>
      </c>
      <c r="S57" s="66"/>
      <c r="V57" s="10"/>
      <c r="W57" s="10"/>
      <c r="Y57" s="170"/>
      <c r="AA57" s="170"/>
    </row>
    <row r="58" spans="1:27">
      <c r="A58" s="10" t="s">
        <v>28</v>
      </c>
      <c r="B58" s="44" t="s">
        <v>16</v>
      </c>
      <c r="C58" s="45" t="s">
        <v>16</v>
      </c>
      <c r="D58" s="44" t="s">
        <v>16</v>
      </c>
      <c r="E58" s="31" t="s">
        <v>17</v>
      </c>
      <c r="F58" s="13"/>
      <c r="G58" s="13"/>
      <c r="H58" s="50" t="s">
        <v>226</v>
      </c>
      <c r="I58" s="128"/>
      <c r="J58" s="129"/>
      <c r="K58" s="127"/>
      <c r="L58" s="183" t="s">
        <v>31</v>
      </c>
      <c r="M58" s="127" t="s">
        <v>31</v>
      </c>
      <c r="N58" s="127"/>
      <c r="O58" s="67"/>
      <c r="P58" s="128"/>
      <c r="Q58" s="164">
        <v>1</v>
      </c>
      <c r="R58" s="164" t="s">
        <v>17</v>
      </c>
      <c r="S58" s="10"/>
      <c r="V58" s="10"/>
      <c r="W58" s="10"/>
      <c r="Y58" s="170"/>
      <c r="AA58" s="170"/>
    </row>
    <row r="59" spans="1:27">
      <c r="A59" s="10" t="s">
        <v>28</v>
      </c>
      <c r="B59" s="44" t="s">
        <v>16</v>
      </c>
      <c r="C59" s="45" t="s">
        <v>16</v>
      </c>
      <c r="D59" s="44" t="s">
        <v>16</v>
      </c>
      <c r="E59" s="31" t="s">
        <v>205</v>
      </c>
      <c r="F59" s="13"/>
      <c r="G59" s="13"/>
      <c r="H59" s="154" t="s">
        <v>227</v>
      </c>
      <c r="I59" s="129" t="s">
        <v>228</v>
      </c>
      <c r="J59" s="129" t="s">
        <v>16</v>
      </c>
      <c r="K59" s="129" t="s">
        <v>229</v>
      </c>
      <c r="L59" s="183">
        <v>178</v>
      </c>
      <c r="M59" s="129" t="s">
        <v>230</v>
      </c>
      <c r="N59" s="127" t="s">
        <v>16</v>
      </c>
      <c r="O59" s="158" t="s">
        <v>231</v>
      </c>
      <c r="P59" s="128"/>
      <c r="Q59" s="164">
        <v>1</v>
      </c>
      <c r="R59" s="164" t="s">
        <v>17</v>
      </c>
      <c r="S59" s="142"/>
      <c r="V59" s="10"/>
      <c r="W59" s="10"/>
      <c r="Y59" s="170"/>
      <c r="AA59" s="170"/>
    </row>
    <row r="60" spans="1:27" ht="30">
      <c r="A60" s="10" t="s">
        <v>28</v>
      </c>
      <c r="B60" s="44" t="s">
        <v>232</v>
      </c>
      <c r="C60" s="45" t="s">
        <v>233</v>
      </c>
      <c r="D60" s="44" t="s">
        <v>234</v>
      </c>
      <c r="E60" s="31" t="s">
        <v>205</v>
      </c>
      <c r="F60" s="13"/>
      <c r="G60" s="13"/>
      <c r="H60" s="95" t="s">
        <v>235</v>
      </c>
      <c r="I60" s="32" t="s">
        <v>228</v>
      </c>
      <c r="J60" s="32" t="s">
        <v>37</v>
      </c>
      <c r="K60" s="32" t="s">
        <v>229</v>
      </c>
      <c r="L60" s="184">
        <v>178</v>
      </c>
      <c r="M60" s="32" t="s">
        <v>230</v>
      </c>
      <c r="N60" s="32" t="s">
        <v>224</v>
      </c>
      <c r="O60" s="75" t="s">
        <v>225</v>
      </c>
      <c r="P60" s="4"/>
      <c r="Q60" s="164">
        <v>1</v>
      </c>
      <c r="R60" s="164" t="s">
        <v>17</v>
      </c>
      <c r="S60" s="10"/>
      <c r="V60" s="10"/>
      <c r="W60" s="10"/>
      <c r="Y60" s="170"/>
      <c r="AA60" s="170"/>
    </row>
    <row r="61" spans="1:27">
      <c r="A61" s="10" t="s">
        <v>28</v>
      </c>
      <c r="B61" s="44" t="s">
        <v>236</v>
      </c>
      <c r="C61" s="45" t="s">
        <v>237</v>
      </c>
      <c r="D61" s="44" t="s">
        <v>238</v>
      </c>
      <c r="E61" s="31" t="s">
        <v>205</v>
      </c>
      <c r="F61" s="13" t="s">
        <v>239</v>
      </c>
      <c r="G61" s="13"/>
      <c r="H61" s="31" t="s">
        <v>240</v>
      </c>
      <c r="I61" s="174" t="s">
        <v>228</v>
      </c>
      <c r="J61" s="174" t="s">
        <v>241</v>
      </c>
      <c r="K61" s="174" t="s">
        <v>242</v>
      </c>
      <c r="L61" s="216">
        <v>510</v>
      </c>
      <c r="M61" s="174" t="s">
        <v>240</v>
      </c>
      <c r="N61" s="173" t="s">
        <v>243</v>
      </c>
      <c r="O61" s="173" t="s">
        <v>244</v>
      </c>
      <c r="P61" s="171"/>
      <c r="Q61" s="164">
        <v>0</v>
      </c>
      <c r="R61" s="164" t="s">
        <v>17</v>
      </c>
      <c r="S61" s="10"/>
      <c r="V61" s="10"/>
      <c r="W61" s="10"/>
      <c r="Y61" s="170"/>
      <c r="AA61" s="170"/>
    </row>
    <row r="62" spans="1:27">
      <c r="A62" s="10" t="s">
        <v>28</v>
      </c>
      <c r="B62" s="44" t="s">
        <v>245</v>
      </c>
      <c r="C62" s="45" t="s">
        <v>246</v>
      </c>
      <c r="D62" s="44" t="s">
        <v>247</v>
      </c>
      <c r="E62" s="31" t="s">
        <v>205</v>
      </c>
      <c r="F62" s="13" t="s">
        <v>239</v>
      </c>
      <c r="G62" s="13"/>
      <c r="H62" s="31" t="s">
        <v>240</v>
      </c>
      <c r="I62" s="33" t="s">
        <v>228</v>
      </c>
      <c r="J62" s="33" t="s">
        <v>100</v>
      </c>
      <c r="K62" s="33" t="s">
        <v>248</v>
      </c>
      <c r="L62" s="125">
        <v>40860</v>
      </c>
      <c r="M62" s="33" t="s">
        <v>240</v>
      </c>
      <c r="N62" s="10" t="s">
        <v>249</v>
      </c>
      <c r="O62" s="60" t="s">
        <v>250</v>
      </c>
      <c r="P62" s="13"/>
      <c r="Q62" s="164">
        <v>0</v>
      </c>
      <c r="R62" s="164" t="s">
        <v>17</v>
      </c>
      <c r="S62" s="10"/>
      <c r="V62" s="10"/>
      <c r="W62" s="10"/>
      <c r="Y62" s="170"/>
      <c r="AA62" s="170"/>
    </row>
    <row r="63" spans="1:27">
      <c r="A63" s="10" t="s">
        <v>28</v>
      </c>
      <c r="B63" s="44" t="s">
        <v>251</v>
      </c>
      <c r="C63" s="45" t="s">
        <v>252</v>
      </c>
      <c r="D63" s="44" t="s">
        <v>253</v>
      </c>
      <c r="E63" s="31" t="s">
        <v>205</v>
      </c>
      <c r="F63" s="13" t="s">
        <v>138</v>
      </c>
      <c r="G63" s="70"/>
      <c r="H63" s="10" t="s">
        <v>254</v>
      </c>
      <c r="I63" s="68" t="s">
        <v>228</v>
      </c>
      <c r="J63" s="68" t="s">
        <v>139</v>
      </c>
      <c r="K63" s="68" t="s">
        <v>255</v>
      </c>
      <c r="L63" s="185">
        <v>2015</v>
      </c>
      <c r="M63" s="68" t="s">
        <v>254</v>
      </c>
      <c r="N63" s="68" t="s">
        <v>256</v>
      </c>
      <c r="O63" s="68" t="s">
        <v>257</v>
      </c>
      <c r="P63" s="12"/>
      <c r="Q63" s="164">
        <v>0</v>
      </c>
      <c r="R63" s="164" t="s">
        <v>17</v>
      </c>
      <c r="S63" s="34"/>
      <c r="V63" s="10"/>
      <c r="W63" s="10"/>
      <c r="Y63" s="170"/>
      <c r="AA63" s="170"/>
    </row>
    <row r="64" spans="1:27">
      <c r="A64" s="10" t="s">
        <v>28</v>
      </c>
      <c r="B64" s="44" t="s">
        <v>258</v>
      </c>
      <c r="C64" s="45" t="s">
        <v>259</v>
      </c>
      <c r="D64" s="44" t="s">
        <v>260</v>
      </c>
      <c r="E64" s="31" t="s">
        <v>205</v>
      </c>
      <c r="F64" s="13"/>
      <c r="G64" s="13"/>
      <c r="H64" s="10" t="s">
        <v>261</v>
      </c>
      <c r="I64" s="34" t="s">
        <v>228</v>
      </c>
      <c r="J64" s="10" t="s">
        <v>262</v>
      </c>
      <c r="K64" s="169" t="s">
        <v>263</v>
      </c>
      <c r="L64" s="186">
        <v>2830</v>
      </c>
      <c r="M64" s="169" t="s">
        <v>261</v>
      </c>
      <c r="N64" s="31"/>
      <c r="O64" s="10"/>
      <c r="P64" s="123"/>
      <c r="Q64" s="164">
        <v>0</v>
      </c>
      <c r="R64" s="164" t="s">
        <v>17</v>
      </c>
      <c r="S64" s="10"/>
      <c r="V64" s="10"/>
      <c r="W64" s="10"/>
      <c r="Y64" s="170"/>
      <c r="AA64" s="170"/>
    </row>
    <row r="65" spans="1:27">
      <c r="A65" s="10" t="s">
        <v>28</v>
      </c>
      <c r="B65" s="44" t="s">
        <v>264</v>
      </c>
      <c r="C65" s="45" t="s">
        <v>265</v>
      </c>
      <c r="D65" s="44" t="s">
        <v>266</v>
      </c>
      <c r="E65" s="31" t="s">
        <v>205</v>
      </c>
      <c r="F65" s="13"/>
      <c r="G65" s="13"/>
      <c r="H65" s="127" t="s">
        <v>261</v>
      </c>
      <c r="I65" s="37" t="s">
        <v>228</v>
      </c>
      <c r="J65" s="37" t="s">
        <v>267</v>
      </c>
      <c r="K65" s="69" t="s">
        <v>263</v>
      </c>
      <c r="L65" s="187">
        <v>2830</v>
      </c>
      <c r="M65" s="69" t="s">
        <v>261</v>
      </c>
      <c r="N65" s="65"/>
      <c r="O65" s="55"/>
      <c r="P65" s="148"/>
      <c r="Q65" s="164">
        <v>0</v>
      </c>
      <c r="R65" s="164" t="s">
        <v>17</v>
      </c>
      <c r="S65" s="10"/>
      <c r="V65" s="10"/>
      <c r="W65" s="10"/>
      <c r="Y65" s="170"/>
      <c r="AA65" s="170"/>
    </row>
    <row r="66" spans="1:27">
      <c r="A66" s="10" t="s">
        <v>28</v>
      </c>
      <c r="B66" s="44" t="s">
        <v>268</v>
      </c>
      <c r="C66" s="45" t="s">
        <v>269</v>
      </c>
      <c r="D66" s="44" t="s">
        <v>270</v>
      </c>
      <c r="E66" s="31" t="s">
        <v>271</v>
      </c>
      <c r="F66" s="13">
        <v>53</v>
      </c>
      <c r="G66" s="13">
        <v>53</v>
      </c>
      <c r="H66" s="10" t="s">
        <v>272</v>
      </c>
      <c r="I66" s="51" t="s">
        <v>273</v>
      </c>
      <c r="J66" s="51" t="s">
        <v>274</v>
      </c>
      <c r="K66" s="52" t="s">
        <v>275</v>
      </c>
      <c r="L66" s="178">
        <v>4814</v>
      </c>
      <c r="M66" s="52" t="s">
        <v>272</v>
      </c>
      <c r="N66" s="52" t="s">
        <v>276</v>
      </c>
      <c r="O66" s="53" t="s">
        <v>277</v>
      </c>
      <c r="P66" s="11"/>
      <c r="Q66" s="164">
        <v>0</v>
      </c>
      <c r="R66" s="164" t="s">
        <v>17</v>
      </c>
      <c r="S66" s="10"/>
      <c r="V66" s="10"/>
      <c r="W66" s="10"/>
      <c r="Y66" s="170"/>
      <c r="AA66" s="170"/>
    </row>
    <row r="67" spans="1:27">
      <c r="A67" s="10" t="s">
        <v>28</v>
      </c>
      <c r="B67" s="44" t="s">
        <v>278</v>
      </c>
      <c r="C67" s="45" t="s">
        <v>269</v>
      </c>
      <c r="D67" s="44" t="s">
        <v>270</v>
      </c>
      <c r="E67" s="31" t="s">
        <v>271</v>
      </c>
      <c r="F67" s="13">
        <v>53</v>
      </c>
      <c r="G67" s="13">
        <v>53</v>
      </c>
      <c r="H67" s="127" t="s">
        <v>272</v>
      </c>
      <c r="I67" s="37" t="s">
        <v>273</v>
      </c>
      <c r="J67" s="37" t="s">
        <v>274</v>
      </c>
      <c r="K67" s="69" t="s">
        <v>279</v>
      </c>
      <c r="L67" s="187">
        <v>2851</v>
      </c>
      <c r="M67" s="69" t="s">
        <v>280</v>
      </c>
      <c r="N67" s="65" t="s">
        <v>276</v>
      </c>
      <c r="O67" s="55" t="s">
        <v>277</v>
      </c>
      <c r="P67" s="148"/>
      <c r="Q67" s="164">
        <v>1</v>
      </c>
      <c r="R67" s="164" t="s">
        <v>17</v>
      </c>
      <c r="S67" s="10"/>
      <c r="V67" s="10"/>
      <c r="W67" s="10"/>
      <c r="Y67" s="170"/>
      <c r="AA67" s="170"/>
    </row>
    <row r="68" spans="1:27">
      <c r="A68" s="10" t="s">
        <v>28</v>
      </c>
      <c r="B68" s="44" t="s">
        <v>16</v>
      </c>
      <c r="C68" s="45" t="s">
        <v>16</v>
      </c>
      <c r="D68" s="44" t="s">
        <v>16</v>
      </c>
      <c r="E68" s="31" t="s">
        <v>17</v>
      </c>
      <c r="F68" s="13"/>
      <c r="G68" s="13"/>
      <c r="H68" s="10"/>
      <c r="I68" s="4"/>
      <c r="J68" s="27"/>
      <c r="K68" s="10"/>
      <c r="L68" s="180"/>
      <c r="M68" s="10" t="s">
        <v>31</v>
      </c>
      <c r="N68" s="10"/>
      <c r="O68" s="10"/>
      <c r="P68" s="4"/>
      <c r="Q68" s="164" t="s">
        <v>16</v>
      </c>
      <c r="R68" s="164" t="s">
        <v>17</v>
      </c>
      <c r="S68" s="10"/>
      <c r="V68" s="10"/>
      <c r="W68" s="10"/>
      <c r="Y68" s="170"/>
      <c r="AA68" s="170"/>
    </row>
    <row r="69" spans="1:27">
      <c r="A69" s="10" t="s">
        <v>15</v>
      </c>
      <c r="B69" s="44" t="s">
        <v>16</v>
      </c>
      <c r="C69" s="45" t="s">
        <v>16</v>
      </c>
      <c r="D69" s="44" t="s">
        <v>16</v>
      </c>
      <c r="E69" s="31" t="s">
        <v>17</v>
      </c>
      <c r="F69" s="13"/>
      <c r="G69" s="13"/>
      <c r="H69" s="30" t="s">
        <v>201</v>
      </c>
      <c r="I69" s="9" t="s">
        <v>19</v>
      </c>
      <c r="J69" s="30" t="s">
        <v>20</v>
      </c>
      <c r="K69" s="30" t="s">
        <v>22</v>
      </c>
      <c r="L69" s="182" t="s">
        <v>22</v>
      </c>
      <c r="M69" s="30" t="s">
        <v>31</v>
      </c>
      <c r="N69" s="30" t="s">
        <v>24</v>
      </c>
      <c r="O69" s="30" t="s">
        <v>25</v>
      </c>
      <c r="P69" s="147"/>
      <c r="Q69" s="164">
        <v>1</v>
      </c>
      <c r="R69" s="164" t="s">
        <v>17</v>
      </c>
      <c r="S69" s="66"/>
      <c r="V69" s="10"/>
      <c r="W69" s="10"/>
      <c r="Y69" s="170"/>
      <c r="AA69" s="170"/>
    </row>
    <row r="70" spans="1:27">
      <c r="A70" s="10" t="s">
        <v>28</v>
      </c>
      <c r="B70" s="44" t="s">
        <v>16</v>
      </c>
      <c r="C70" s="45" t="s">
        <v>16</v>
      </c>
      <c r="D70" s="44" t="s">
        <v>16</v>
      </c>
      <c r="E70" s="31" t="s">
        <v>17</v>
      </c>
      <c r="F70" s="13"/>
      <c r="G70" s="13"/>
      <c r="H70" s="130" t="s">
        <v>281</v>
      </c>
      <c r="I70" s="67"/>
      <c r="J70" s="130"/>
      <c r="K70" s="130"/>
      <c r="L70" s="176"/>
      <c r="M70" s="130" t="s">
        <v>31</v>
      </c>
      <c r="N70" s="130"/>
      <c r="O70" s="130"/>
      <c r="P70" s="146"/>
      <c r="Q70" s="164">
        <v>1</v>
      </c>
      <c r="R70" s="164" t="s">
        <v>17</v>
      </c>
      <c r="S70" s="66"/>
      <c r="V70" s="10"/>
      <c r="W70" s="10"/>
      <c r="Y70" s="170"/>
      <c r="AA70" s="170"/>
    </row>
    <row r="71" spans="1:27">
      <c r="A71" s="10" t="s">
        <v>28</v>
      </c>
      <c r="B71" s="44" t="s">
        <v>282</v>
      </c>
      <c r="C71" s="45" t="s">
        <v>283</v>
      </c>
      <c r="D71" s="44" t="s">
        <v>284</v>
      </c>
      <c r="E71" s="31" t="s">
        <v>205</v>
      </c>
      <c r="F71" s="13"/>
      <c r="G71" s="13"/>
      <c r="H71" s="10" t="s">
        <v>285</v>
      </c>
      <c r="I71" s="34" t="s">
        <v>286</v>
      </c>
      <c r="J71" s="10" t="s">
        <v>126</v>
      </c>
      <c r="K71" s="34" t="s">
        <v>287</v>
      </c>
      <c r="L71" s="180">
        <v>2345</v>
      </c>
      <c r="M71" s="34" t="s">
        <v>285</v>
      </c>
      <c r="N71" s="34" t="s">
        <v>288</v>
      </c>
      <c r="O71" s="10"/>
      <c r="P71" s="4"/>
      <c r="Q71" s="164">
        <v>0</v>
      </c>
      <c r="R71" s="164" t="s">
        <v>17</v>
      </c>
      <c r="S71" s="10" t="s">
        <v>289</v>
      </c>
      <c r="V71" s="10"/>
      <c r="W71" s="10"/>
      <c r="Y71" s="170"/>
      <c r="AA71" s="170"/>
    </row>
    <row r="72" spans="1:27">
      <c r="A72" s="10" t="s">
        <v>28</v>
      </c>
      <c r="B72" s="44" t="s">
        <v>290</v>
      </c>
      <c r="C72" s="45" t="s">
        <v>291</v>
      </c>
      <c r="D72" s="44" t="s">
        <v>292</v>
      </c>
      <c r="E72" s="31" t="s">
        <v>205</v>
      </c>
      <c r="F72" s="13"/>
      <c r="G72" s="13"/>
      <c r="H72" s="10" t="s">
        <v>293</v>
      </c>
      <c r="I72" s="34" t="s">
        <v>286</v>
      </c>
      <c r="J72" s="10" t="s">
        <v>131</v>
      </c>
      <c r="K72" s="34" t="s">
        <v>294</v>
      </c>
      <c r="L72" s="180">
        <v>2392</v>
      </c>
      <c r="M72" s="34" t="s">
        <v>293</v>
      </c>
      <c r="N72" s="34" t="s">
        <v>293</v>
      </c>
      <c r="O72" s="10"/>
      <c r="P72" s="4"/>
      <c r="Q72" s="164">
        <v>0</v>
      </c>
      <c r="R72" s="164" t="s">
        <v>17</v>
      </c>
      <c r="S72" s="10" t="s">
        <v>295</v>
      </c>
      <c r="V72" s="10"/>
      <c r="W72" s="10"/>
      <c r="Y72" s="170"/>
      <c r="AA72" s="170"/>
    </row>
    <row r="73" spans="1:27">
      <c r="A73" s="10" t="s">
        <v>28</v>
      </c>
      <c r="B73" s="44" t="s">
        <v>296</v>
      </c>
      <c r="C73" s="45" t="s">
        <v>297</v>
      </c>
      <c r="D73" s="44" t="s">
        <v>298</v>
      </c>
      <c r="E73" s="31" t="s">
        <v>205</v>
      </c>
      <c r="F73" s="13"/>
      <c r="G73" s="13"/>
      <c r="H73" s="10" t="s">
        <v>299</v>
      </c>
      <c r="I73" s="34" t="s">
        <v>286</v>
      </c>
      <c r="J73" s="31" t="s">
        <v>300</v>
      </c>
      <c r="K73" s="31" t="s">
        <v>301</v>
      </c>
      <c r="L73" s="125">
        <v>1655</v>
      </c>
      <c r="M73" s="31" t="s">
        <v>299</v>
      </c>
      <c r="N73" s="34" t="s">
        <v>299</v>
      </c>
      <c r="O73" s="169"/>
      <c r="P73" s="13"/>
      <c r="Q73" s="164">
        <v>0</v>
      </c>
      <c r="R73" s="164" t="s">
        <v>17</v>
      </c>
      <c r="S73" s="31" t="s">
        <v>302</v>
      </c>
      <c r="V73" s="10"/>
      <c r="W73" s="10"/>
      <c r="Y73" s="170"/>
      <c r="AA73" s="170"/>
    </row>
    <row r="74" spans="1:27">
      <c r="A74" s="10" t="s">
        <v>28</v>
      </c>
      <c r="B74" s="44" t="s">
        <v>16</v>
      </c>
      <c r="C74" s="45" t="s">
        <v>16</v>
      </c>
      <c r="D74" s="44" t="s">
        <v>16</v>
      </c>
      <c r="E74" s="31" t="s">
        <v>17</v>
      </c>
      <c r="F74" s="13"/>
      <c r="G74" s="13"/>
      <c r="H74" s="10"/>
      <c r="I74" s="4"/>
      <c r="J74" s="10"/>
      <c r="K74" s="71"/>
      <c r="L74" s="188"/>
      <c r="M74" s="71" t="s">
        <v>31</v>
      </c>
      <c r="N74" s="71"/>
      <c r="O74" s="10"/>
      <c r="P74" s="149"/>
      <c r="Q74" s="164" t="s">
        <v>16</v>
      </c>
      <c r="R74" s="164" t="s">
        <v>17</v>
      </c>
      <c r="S74" s="10"/>
      <c r="V74" s="10"/>
      <c r="W74" s="10"/>
      <c r="Y74" s="170"/>
      <c r="AA74" s="170"/>
    </row>
    <row r="75" spans="1:27">
      <c r="A75" s="10" t="s">
        <v>15</v>
      </c>
      <c r="B75" s="44" t="s">
        <v>16</v>
      </c>
      <c r="C75" s="45" t="s">
        <v>16</v>
      </c>
      <c r="D75" s="44" t="s">
        <v>16</v>
      </c>
      <c r="E75" s="31" t="s">
        <v>17</v>
      </c>
      <c r="F75" s="13"/>
      <c r="G75" s="13"/>
      <c r="H75" s="30" t="s">
        <v>201</v>
      </c>
      <c r="I75" s="9" t="s">
        <v>19</v>
      </c>
      <c r="J75" s="30" t="s">
        <v>20</v>
      </c>
      <c r="K75" s="30" t="s">
        <v>22</v>
      </c>
      <c r="L75" s="182" t="s">
        <v>22</v>
      </c>
      <c r="M75" s="30" t="s">
        <v>31</v>
      </c>
      <c r="N75" s="30" t="s">
        <v>24</v>
      </c>
      <c r="O75" s="30" t="s">
        <v>25</v>
      </c>
      <c r="P75" s="147"/>
      <c r="Q75" s="164">
        <v>1</v>
      </c>
      <c r="R75" s="164" t="s">
        <v>17</v>
      </c>
      <c r="S75" s="72"/>
      <c r="V75" s="10"/>
      <c r="W75" s="10"/>
      <c r="Y75" s="170"/>
      <c r="AA75" s="170"/>
    </row>
    <row r="76" spans="1:27">
      <c r="A76" s="10" t="s">
        <v>28</v>
      </c>
      <c r="B76" s="44" t="s">
        <v>303</v>
      </c>
      <c r="C76" s="45" t="s">
        <v>304</v>
      </c>
      <c r="D76" s="44" t="s">
        <v>305</v>
      </c>
      <c r="E76" s="31" t="s">
        <v>205</v>
      </c>
      <c r="F76" s="73"/>
      <c r="G76" s="13"/>
      <c r="H76" s="31" t="s">
        <v>306</v>
      </c>
      <c r="I76" s="34" t="s">
        <v>307</v>
      </c>
      <c r="J76" s="33" t="s">
        <v>308</v>
      </c>
      <c r="K76" s="33" t="s">
        <v>309</v>
      </c>
      <c r="L76" s="125">
        <v>1982</v>
      </c>
      <c r="M76" s="33" t="s">
        <v>310</v>
      </c>
      <c r="N76" s="34" t="s">
        <v>311</v>
      </c>
      <c r="O76" s="61"/>
      <c r="P76" s="13"/>
      <c r="Q76" s="164">
        <v>0</v>
      </c>
      <c r="R76" s="164" t="s">
        <v>17</v>
      </c>
      <c r="S76" s="73"/>
      <c r="V76" s="10"/>
      <c r="W76" s="10"/>
      <c r="Y76" s="170"/>
      <c r="AA76" s="170"/>
    </row>
    <row r="77" spans="1:27">
      <c r="A77" s="10" t="s">
        <v>28</v>
      </c>
      <c r="B77" s="44" t="s">
        <v>16</v>
      </c>
      <c r="C77" s="45" t="s">
        <v>16</v>
      </c>
      <c r="D77" s="44" t="s">
        <v>16</v>
      </c>
      <c r="E77" s="31" t="s">
        <v>17</v>
      </c>
      <c r="F77" s="13"/>
      <c r="G77" s="13"/>
      <c r="H77" s="10"/>
      <c r="I77" s="4"/>
      <c r="J77" s="10"/>
      <c r="K77" s="71"/>
      <c r="L77" s="188"/>
      <c r="M77" s="71" t="s">
        <v>31</v>
      </c>
      <c r="N77" s="71"/>
      <c r="O77" s="10"/>
      <c r="P77" s="149"/>
      <c r="Q77" s="164" t="s">
        <v>16</v>
      </c>
      <c r="R77" s="164" t="s">
        <v>17</v>
      </c>
      <c r="S77" s="10"/>
      <c r="V77" s="10"/>
      <c r="W77" s="10"/>
      <c r="Y77" s="170"/>
      <c r="AA77" s="170"/>
    </row>
    <row r="78" spans="1:27">
      <c r="A78" s="10" t="s">
        <v>15</v>
      </c>
      <c r="B78" s="44" t="s">
        <v>16</v>
      </c>
      <c r="C78" s="45" t="s">
        <v>16</v>
      </c>
      <c r="D78" s="44" t="s">
        <v>16</v>
      </c>
      <c r="E78" s="31" t="s">
        <v>17</v>
      </c>
      <c r="F78" s="13"/>
      <c r="G78" s="13"/>
      <c r="H78" s="30" t="s">
        <v>201</v>
      </c>
      <c r="I78" s="9" t="s">
        <v>19</v>
      </c>
      <c r="J78" s="30" t="s">
        <v>20</v>
      </c>
      <c r="K78" s="30" t="s">
        <v>22</v>
      </c>
      <c r="L78" s="182" t="s">
        <v>22</v>
      </c>
      <c r="M78" s="30" t="s">
        <v>31</v>
      </c>
      <c r="N78" s="30" t="s">
        <v>24</v>
      </c>
      <c r="O78" s="30" t="s">
        <v>25</v>
      </c>
      <c r="P78" s="147"/>
      <c r="Q78" s="164">
        <v>1</v>
      </c>
      <c r="R78" s="164" t="s">
        <v>17</v>
      </c>
      <c r="S78" s="66"/>
      <c r="V78" s="10"/>
      <c r="W78" s="10"/>
      <c r="Y78" s="170"/>
      <c r="AA78" s="170"/>
    </row>
    <row r="79" spans="1:27">
      <c r="A79" s="10" t="s">
        <v>28</v>
      </c>
      <c r="B79" s="44" t="s">
        <v>16</v>
      </c>
      <c r="C79" s="45" t="s">
        <v>16</v>
      </c>
      <c r="D79" s="44" t="s">
        <v>16</v>
      </c>
      <c r="E79" s="31" t="s">
        <v>17</v>
      </c>
      <c r="F79" s="13"/>
      <c r="G79" s="13"/>
      <c r="H79" s="130" t="s">
        <v>312</v>
      </c>
      <c r="I79" s="67"/>
      <c r="J79" s="130"/>
      <c r="K79" s="130"/>
      <c r="L79" s="176"/>
      <c r="M79" s="130" t="s">
        <v>31</v>
      </c>
      <c r="N79" s="130"/>
      <c r="O79" s="130"/>
      <c r="P79" s="146"/>
      <c r="Q79" s="164">
        <v>1</v>
      </c>
      <c r="R79" s="164" t="s">
        <v>17</v>
      </c>
      <c r="S79" s="66"/>
      <c r="V79" s="10"/>
      <c r="W79" s="10"/>
      <c r="Y79" s="170"/>
      <c r="AA79" s="170"/>
    </row>
    <row r="80" spans="1:27">
      <c r="A80" s="10" t="s">
        <v>28</v>
      </c>
      <c r="B80" s="44" t="s">
        <v>313</v>
      </c>
      <c r="C80" s="45" t="s">
        <v>314</v>
      </c>
      <c r="D80" s="44" t="s">
        <v>315</v>
      </c>
      <c r="E80" s="31" t="s">
        <v>271</v>
      </c>
      <c r="F80" s="13"/>
      <c r="G80" s="13"/>
      <c r="H80" s="10" t="s">
        <v>316</v>
      </c>
      <c r="I80" s="34" t="s">
        <v>317</v>
      </c>
      <c r="J80" s="34" t="s">
        <v>318</v>
      </c>
      <c r="K80" s="34" t="s">
        <v>319</v>
      </c>
      <c r="L80" s="180">
        <v>2605</v>
      </c>
      <c r="M80" s="34" t="s">
        <v>316</v>
      </c>
      <c r="N80" s="34" t="s">
        <v>224</v>
      </c>
      <c r="O80" s="10"/>
      <c r="P80" s="4"/>
      <c r="Q80" s="164">
        <v>0</v>
      </c>
      <c r="R80" s="164" t="s">
        <v>17</v>
      </c>
      <c r="S80" s="10" t="s">
        <v>320</v>
      </c>
      <c r="V80" s="10"/>
      <c r="W80" s="10"/>
      <c r="Y80" s="170"/>
      <c r="AA80" s="170"/>
    </row>
    <row r="81" spans="1:27">
      <c r="A81" s="10" t="s">
        <v>28</v>
      </c>
      <c r="B81" s="44" t="s">
        <v>321</v>
      </c>
      <c r="C81" s="45" t="s">
        <v>322</v>
      </c>
      <c r="D81" s="44" t="s">
        <v>315</v>
      </c>
      <c r="E81" s="31" t="s">
        <v>271</v>
      </c>
      <c r="F81" s="13">
        <v>51</v>
      </c>
      <c r="G81" s="13"/>
      <c r="H81" s="10" t="s">
        <v>323</v>
      </c>
      <c r="I81" s="34" t="s">
        <v>317</v>
      </c>
      <c r="J81" s="34" t="s">
        <v>318</v>
      </c>
      <c r="K81" s="34" t="s">
        <v>324</v>
      </c>
      <c r="L81" s="180">
        <v>2615</v>
      </c>
      <c r="M81" s="34" t="s">
        <v>323</v>
      </c>
      <c r="N81" s="34" t="s">
        <v>224</v>
      </c>
      <c r="O81" s="60" t="s">
        <v>325</v>
      </c>
      <c r="P81" s="4"/>
      <c r="Q81" s="164">
        <v>0</v>
      </c>
      <c r="R81" s="164" t="s">
        <v>17</v>
      </c>
      <c r="S81" s="10" t="s">
        <v>320</v>
      </c>
      <c r="V81" s="10"/>
      <c r="W81" s="10"/>
      <c r="Y81" s="170"/>
      <c r="AA81" s="170"/>
    </row>
    <row r="82" spans="1:27">
      <c r="A82" s="10" t="s">
        <v>28</v>
      </c>
      <c r="B82" s="44" t="s">
        <v>326</v>
      </c>
      <c r="C82" s="45" t="s">
        <v>327</v>
      </c>
      <c r="D82" s="44" t="s">
        <v>328</v>
      </c>
      <c r="E82" s="31" t="s">
        <v>271</v>
      </c>
      <c r="F82" s="13"/>
      <c r="G82" s="13"/>
      <c r="H82" s="10" t="s">
        <v>329</v>
      </c>
      <c r="I82" s="34" t="s">
        <v>317</v>
      </c>
      <c r="J82" s="34" t="s">
        <v>330</v>
      </c>
      <c r="K82" s="34" t="s">
        <v>331</v>
      </c>
      <c r="L82" s="180">
        <v>580</v>
      </c>
      <c r="M82" s="34" t="s">
        <v>329</v>
      </c>
      <c r="N82" s="34" t="s">
        <v>224</v>
      </c>
      <c r="O82" s="34"/>
      <c r="P82" s="4"/>
      <c r="Q82" s="164">
        <v>0</v>
      </c>
      <c r="R82" s="164" t="s">
        <v>17</v>
      </c>
      <c r="S82" s="34" t="s">
        <v>332</v>
      </c>
      <c r="V82" s="10"/>
      <c r="W82" s="10"/>
      <c r="Y82" s="170"/>
      <c r="AA82" s="170"/>
    </row>
    <row r="83" spans="1:27">
      <c r="A83" s="10" t="s">
        <v>28</v>
      </c>
      <c r="B83" s="44" t="s">
        <v>333</v>
      </c>
      <c r="C83" s="45" t="s">
        <v>334</v>
      </c>
      <c r="D83" s="44" t="s">
        <v>335</v>
      </c>
      <c r="E83" s="31" t="s">
        <v>271</v>
      </c>
      <c r="F83" s="13"/>
      <c r="G83" s="13"/>
      <c r="H83" s="10" t="s">
        <v>336</v>
      </c>
      <c r="I83" s="34" t="s">
        <v>317</v>
      </c>
      <c r="J83" s="34" t="s">
        <v>126</v>
      </c>
      <c r="K83" s="34" t="s">
        <v>337</v>
      </c>
      <c r="L83" s="180">
        <v>2204</v>
      </c>
      <c r="M83" s="34" t="s">
        <v>336</v>
      </c>
      <c r="N83" s="34" t="s">
        <v>288</v>
      </c>
      <c r="O83" s="10"/>
      <c r="P83" s="4"/>
      <c r="Q83" s="164">
        <v>0</v>
      </c>
      <c r="R83" s="164" t="s">
        <v>17</v>
      </c>
      <c r="S83" s="10" t="s">
        <v>338</v>
      </c>
      <c r="V83" s="10"/>
      <c r="W83" s="10"/>
      <c r="Y83" s="170"/>
      <c r="AA83" s="170"/>
    </row>
    <row r="84" spans="1:27">
      <c r="A84" s="10" t="s">
        <v>28</v>
      </c>
      <c r="B84" s="44" t="s">
        <v>339</v>
      </c>
      <c r="C84" s="45" t="s">
        <v>340</v>
      </c>
      <c r="D84" s="44" t="s">
        <v>341</v>
      </c>
      <c r="E84" s="31" t="s">
        <v>271</v>
      </c>
      <c r="F84" s="13"/>
      <c r="G84" s="13"/>
      <c r="H84" s="10" t="s">
        <v>342</v>
      </c>
      <c r="I84" s="34" t="s">
        <v>317</v>
      </c>
      <c r="J84" s="34" t="s">
        <v>343</v>
      </c>
      <c r="K84" s="34" t="s">
        <v>344</v>
      </c>
      <c r="L84" s="180">
        <v>4748</v>
      </c>
      <c r="M84" s="34" t="s">
        <v>342</v>
      </c>
      <c r="N84" s="34" t="s">
        <v>224</v>
      </c>
      <c r="O84" s="10"/>
      <c r="P84" s="4"/>
      <c r="Q84" s="164">
        <v>0</v>
      </c>
      <c r="R84" s="164" t="s">
        <v>17</v>
      </c>
      <c r="S84" s="10" t="s">
        <v>345</v>
      </c>
      <c r="V84" s="10"/>
      <c r="W84" s="10"/>
      <c r="Y84" s="170"/>
      <c r="AA84" s="170"/>
    </row>
    <row r="85" spans="1:27">
      <c r="A85" s="10" t="s">
        <v>28</v>
      </c>
      <c r="B85" s="44" t="s">
        <v>346</v>
      </c>
      <c r="C85" s="45" t="s">
        <v>340</v>
      </c>
      <c r="D85" s="44" t="s">
        <v>341</v>
      </c>
      <c r="E85" s="31" t="s">
        <v>17</v>
      </c>
      <c r="F85" s="13"/>
      <c r="G85" s="13"/>
      <c r="H85" s="10" t="s">
        <v>347</v>
      </c>
      <c r="I85" s="34" t="s">
        <v>317</v>
      </c>
      <c r="J85" s="34" t="s">
        <v>343</v>
      </c>
      <c r="K85" s="67"/>
      <c r="L85" s="180">
        <v>4011</v>
      </c>
      <c r="M85" s="34" t="s">
        <v>347</v>
      </c>
      <c r="N85" s="34" t="s">
        <v>224</v>
      </c>
      <c r="O85" s="10"/>
      <c r="P85" s="4"/>
      <c r="Q85" s="164"/>
      <c r="R85" s="164"/>
      <c r="S85" s="10"/>
      <c r="V85" s="10"/>
      <c r="W85" s="10"/>
      <c r="Y85" s="170"/>
      <c r="AA85" s="170"/>
    </row>
    <row r="86" spans="1:27">
      <c r="A86" s="10" t="s">
        <v>28</v>
      </c>
      <c r="B86" s="44" t="s">
        <v>16</v>
      </c>
      <c r="C86" s="45" t="s">
        <v>16</v>
      </c>
      <c r="D86" s="44" t="s">
        <v>16</v>
      </c>
      <c r="E86" s="31" t="s">
        <v>17</v>
      </c>
      <c r="F86" s="13"/>
      <c r="G86" s="13"/>
      <c r="H86" s="10"/>
      <c r="I86" s="34"/>
      <c r="J86" s="34"/>
      <c r="K86" s="67"/>
      <c r="L86" s="176"/>
      <c r="M86" s="67" t="s">
        <v>31</v>
      </c>
      <c r="N86" s="67"/>
      <c r="O86" s="10"/>
      <c r="P86" s="146"/>
      <c r="Q86" s="164" t="s">
        <v>16</v>
      </c>
      <c r="R86" s="164" t="s">
        <v>17</v>
      </c>
      <c r="S86" s="10"/>
      <c r="V86" s="10"/>
      <c r="W86" s="10"/>
      <c r="Y86" s="170"/>
      <c r="AA86" s="170"/>
    </row>
    <row r="87" spans="1:27">
      <c r="A87" s="10" t="s">
        <v>15</v>
      </c>
      <c r="B87" s="44" t="s">
        <v>16</v>
      </c>
      <c r="C87" s="45" t="s">
        <v>16</v>
      </c>
      <c r="D87" s="44" t="s">
        <v>16</v>
      </c>
      <c r="E87" s="31" t="s">
        <v>17</v>
      </c>
      <c r="F87" s="13"/>
      <c r="G87" s="13"/>
      <c r="H87" s="30" t="s">
        <v>201</v>
      </c>
      <c r="I87" s="9" t="s">
        <v>19</v>
      </c>
      <c r="J87" s="30" t="s">
        <v>20</v>
      </c>
      <c r="K87" s="30" t="s">
        <v>22</v>
      </c>
      <c r="L87" s="182" t="s">
        <v>22</v>
      </c>
      <c r="M87" s="30" t="s">
        <v>31</v>
      </c>
      <c r="N87" s="30" t="s">
        <v>24</v>
      </c>
      <c r="O87" s="30" t="s">
        <v>25</v>
      </c>
      <c r="P87" s="147"/>
      <c r="Q87" s="164">
        <v>1</v>
      </c>
      <c r="R87" s="164" t="s">
        <v>17</v>
      </c>
      <c r="S87" s="66"/>
      <c r="V87" s="10"/>
      <c r="W87" s="10"/>
      <c r="Y87" s="170"/>
      <c r="AA87" s="170"/>
    </row>
    <row r="88" spans="1:27">
      <c r="A88" s="10" t="s">
        <v>28</v>
      </c>
      <c r="B88" s="44" t="s">
        <v>16</v>
      </c>
      <c r="C88" s="45" t="s">
        <v>16</v>
      </c>
      <c r="D88" s="44" t="s">
        <v>16</v>
      </c>
      <c r="E88" s="31" t="s">
        <v>17</v>
      </c>
      <c r="F88" s="13"/>
      <c r="G88" s="13"/>
      <c r="H88" s="130" t="s">
        <v>348</v>
      </c>
      <c r="I88" s="67"/>
      <c r="J88" s="130"/>
      <c r="K88" s="130"/>
      <c r="L88" s="176"/>
      <c r="M88" s="130" t="s">
        <v>31</v>
      </c>
      <c r="N88" s="130"/>
      <c r="O88" s="130"/>
      <c r="P88" s="146"/>
      <c r="Q88" s="164">
        <v>1</v>
      </c>
      <c r="R88" s="164" t="s">
        <v>17</v>
      </c>
      <c r="S88" s="66"/>
      <c r="V88" s="10"/>
      <c r="W88" s="10"/>
      <c r="Y88" s="170"/>
      <c r="AA88" s="170"/>
    </row>
    <row r="89" spans="1:27">
      <c r="A89" s="10" t="s">
        <v>28</v>
      </c>
      <c r="B89" s="44" t="s">
        <v>349</v>
      </c>
      <c r="C89" s="45" t="s">
        <v>350</v>
      </c>
      <c r="D89" s="44" t="s">
        <v>351</v>
      </c>
      <c r="E89" s="31" t="s">
        <v>271</v>
      </c>
      <c r="F89" s="13"/>
      <c r="G89" s="13"/>
      <c r="H89" s="10" t="s">
        <v>352</v>
      </c>
      <c r="I89" s="34" t="s">
        <v>353</v>
      </c>
      <c r="J89" s="34" t="s">
        <v>186</v>
      </c>
      <c r="K89" s="34" t="s">
        <v>354</v>
      </c>
      <c r="L89" s="180">
        <v>1610</v>
      </c>
      <c r="M89" s="34" t="s">
        <v>352</v>
      </c>
      <c r="N89" s="34" t="s">
        <v>224</v>
      </c>
      <c r="O89" s="91" t="s">
        <v>355</v>
      </c>
      <c r="P89" s="4"/>
      <c r="Q89" s="164">
        <v>0</v>
      </c>
      <c r="R89" s="164" t="s">
        <v>17</v>
      </c>
      <c r="S89" s="10" t="s">
        <v>356</v>
      </c>
      <c r="V89" s="10"/>
      <c r="W89" s="10"/>
      <c r="Y89" s="170"/>
      <c r="AA89" s="170"/>
    </row>
    <row r="90" spans="1:27">
      <c r="A90" s="10" t="s">
        <v>28</v>
      </c>
      <c r="B90" s="44" t="s">
        <v>357</v>
      </c>
      <c r="C90" s="45" t="s">
        <v>350</v>
      </c>
      <c r="D90" s="44" t="s">
        <v>351</v>
      </c>
      <c r="E90" s="31" t="s">
        <v>271</v>
      </c>
      <c r="F90" s="13"/>
      <c r="G90" s="13"/>
      <c r="H90" s="10" t="s">
        <v>358</v>
      </c>
      <c r="I90" s="34" t="s">
        <v>353</v>
      </c>
      <c r="J90" s="34" t="s">
        <v>186</v>
      </c>
      <c r="K90" s="34" t="s">
        <v>359</v>
      </c>
      <c r="L90" s="180">
        <v>1020</v>
      </c>
      <c r="M90" s="34" t="s">
        <v>358</v>
      </c>
      <c r="N90" s="34" t="s">
        <v>224</v>
      </c>
      <c r="O90" s="91" t="s">
        <v>355</v>
      </c>
      <c r="P90" s="4"/>
      <c r="Q90" s="164">
        <v>0</v>
      </c>
      <c r="R90" s="164" t="s">
        <v>17</v>
      </c>
      <c r="S90" s="10" t="s">
        <v>356</v>
      </c>
      <c r="V90" s="10"/>
      <c r="W90" s="10"/>
      <c r="Y90" s="170"/>
      <c r="AA90" s="170"/>
    </row>
    <row r="91" spans="1:27">
      <c r="A91" s="10" t="s">
        <v>28</v>
      </c>
      <c r="B91" s="44" t="s">
        <v>360</v>
      </c>
      <c r="C91" s="45" t="s">
        <v>350</v>
      </c>
      <c r="D91" s="44" t="s">
        <v>351</v>
      </c>
      <c r="E91" s="31" t="s">
        <v>271</v>
      </c>
      <c r="F91" s="13"/>
      <c r="G91" s="13"/>
      <c r="H91" s="10" t="s">
        <v>361</v>
      </c>
      <c r="I91" s="34" t="s">
        <v>353</v>
      </c>
      <c r="J91" s="34" t="s">
        <v>186</v>
      </c>
      <c r="K91" s="31" t="s">
        <v>362</v>
      </c>
      <c r="L91" s="125">
        <v>2654</v>
      </c>
      <c r="M91" s="31" t="s">
        <v>361</v>
      </c>
      <c r="N91" s="34" t="s">
        <v>224</v>
      </c>
      <c r="O91" s="91" t="s">
        <v>355</v>
      </c>
      <c r="P91" s="13"/>
      <c r="Q91" s="164">
        <v>0</v>
      </c>
      <c r="R91" s="164" t="s">
        <v>17</v>
      </c>
      <c r="S91" s="10" t="s">
        <v>356</v>
      </c>
      <c r="V91" s="10"/>
      <c r="W91" s="10"/>
      <c r="Y91" s="170"/>
      <c r="AA91" s="170"/>
    </row>
    <row r="92" spans="1:27">
      <c r="A92" s="10" t="s">
        <v>28</v>
      </c>
      <c r="B92" s="44" t="s">
        <v>363</v>
      </c>
      <c r="C92" s="45" t="s">
        <v>350</v>
      </c>
      <c r="D92" s="44" t="s">
        <v>351</v>
      </c>
      <c r="E92" s="31" t="s">
        <v>271</v>
      </c>
      <c r="F92" s="13"/>
      <c r="G92" s="13"/>
      <c r="H92" s="10" t="s">
        <v>364</v>
      </c>
      <c r="I92" s="34" t="s">
        <v>353</v>
      </c>
      <c r="J92" s="34" t="s">
        <v>186</v>
      </c>
      <c r="K92" s="34" t="s">
        <v>365</v>
      </c>
      <c r="L92" s="180">
        <v>1395</v>
      </c>
      <c r="M92" s="34" t="s">
        <v>364</v>
      </c>
      <c r="N92" s="34" t="s">
        <v>224</v>
      </c>
      <c r="O92" s="91" t="s">
        <v>355</v>
      </c>
      <c r="P92" s="4"/>
      <c r="Q92" s="164">
        <v>0</v>
      </c>
      <c r="R92" s="164" t="s">
        <v>17</v>
      </c>
      <c r="S92" s="10" t="s">
        <v>356</v>
      </c>
      <c r="V92" s="10"/>
      <c r="W92" s="10"/>
      <c r="Y92" s="170"/>
      <c r="AA92" s="170"/>
    </row>
    <row r="93" spans="1:27">
      <c r="A93" s="10" t="s">
        <v>28</v>
      </c>
      <c r="B93" s="44" t="s">
        <v>366</v>
      </c>
      <c r="C93" s="45" t="s">
        <v>350</v>
      </c>
      <c r="D93" s="44" t="s">
        <v>351</v>
      </c>
      <c r="E93" s="31" t="s">
        <v>271</v>
      </c>
      <c r="F93" s="13"/>
      <c r="G93" s="13"/>
      <c r="H93" s="10" t="s">
        <v>367</v>
      </c>
      <c r="I93" s="34" t="s">
        <v>353</v>
      </c>
      <c r="J93" s="34" t="s">
        <v>186</v>
      </c>
      <c r="K93" s="33" t="s">
        <v>368</v>
      </c>
      <c r="L93" s="125">
        <v>5284</v>
      </c>
      <c r="M93" s="33" t="s">
        <v>367</v>
      </c>
      <c r="N93" s="34" t="s">
        <v>224</v>
      </c>
      <c r="O93" s="91" t="s">
        <v>355</v>
      </c>
      <c r="P93" s="13"/>
      <c r="Q93" s="164">
        <v>0</v>
      </c>
      <c r="R93" s="164" t="s">
        <v>17</v>
      </c>
      <c r="S93" s="10" t="s">
        <v>356</v>
      </c>
      <c r="V93" s="10"/>
      <c r="W93" s="10"/>
      <c r="Y93" s="170"/>
      <c r="AA93" s="170"/>
    </row>
    <row r="94" spans="1:27">
      <c r="A94" s="10" t="s">
        <v>28</v>
      </c>
      <c r="B94" s="44" t="s">
        <v>16</v>
      </c>
      <c r="C94" s="45" t="s">
        <v>16</v>
      </c>
      <c r="D94" s="44" t="s">
        <v>16</v>
      </c>
      <c r="E94" s="31" t="s">
        <v>17</v>
      </c>
      <c r="F94" s="13"/>
      <c r="G94" s="13"/>
      <c r="H94" s="10"/>
      <c r="I94" s="4"/>
      <c r="J94" s="10"/>
      <c r="K94" s="10"/>
      <c r="L94" s="180"/>
      <c r="M94" s="10" t="s">
        <v>31</v>
      </c>
      <c r="N94" s="10"/>
      <c r="O94" s="34"/>
      <c r="P94" s="4"/>
      <c r="Q94" s="164" t="s">
        <v>16</v>
      </c>
      <c r="R94" s="164" t="s">
        <v>17</v>
      </c>
      <c r="S94" s="10"/>
      <c r="V94" s="10"/>
      <c r="W94" s="10"/>
      <c r="Y94" s="170"/>
      <c r="AA94" s="170"/>
    </row>
    <row r="95" spans="1:27">
      <c r="A95" s="10" t="s">
        <v>15</v>
      </c>
      <c r="B95" s="44" t="s">
        <v>16</v>
      </c>
      <c r="C95" s="45" t="s">
        <v>16</v>
      </c>
      <c r="D95" s="44" t="s">
        <v>16</v>
      </c>
      <c r="E95" s="31" t="s">
        <v>17</v>
      </c>
      <c r="F95" s="13"/>
      <c r="G95" s="13"/>
      <c r="H95" s="30" t="s">
        <v>201</v>
      </c>
      <c r="I95" s="9" t="s">
        <v>19</v>
      </c>
      <c r="J95" s="30" t="s">
        <v>20</v>
      </c>
      <c r="K95" s="30" t="s">
        <v>22</v>
      </c>
      <c r="L95" s="182" t="s">
        <v>22</v>
      </c>
      <c r="M95" s="30" t="s">
        <v>31</v>
      </c>
      <c r="N95" s="30" t="s">
        <v>24</v>
      </c>
      <c r="O95" s="30" t="s">
        <v>25</v>
      </c>
      <c r="P95" s="147"/>
      <c r="Q95" s="164">
        <v>1</v>
      </c>
      <c r="R95" s="164" t="s">
        <v>17</v>
      </c>
      <c r="S95" s="66"/>
      <c r="V95" s="10"/>
      <c r="W95" s="10"/>
      <c r="Y95" s="170"/>
      <c r="AA95" s="170"/>
    </row>
    <row r="96" spans="1:27">
      <c r="A96" s="10" t="s">
        <v>28</v>
      </c>
      <c r="B96" s="44" t="s">
        <v>16</v>
      </c>
      <c r="C96" s="45" t="s">
        <v>16</v>
      </c>
      <c r="D96" s="44" t="s">
        <v>16</v>
      </c>
      <c r="E96" s="31" t="s">
        <v>17</v>
      </c>
      <c r="F96" s="13"/>
      <c r="G96" s="13"/>
      <c r="H96" s="130" t="s">
        <v>369</v>
      </c>
      <c r="I96" s="67"/>
      <c r="J96" s="130"/>
      <c r="K96" s="130"/>
      <c r="L96" s="176"/>
      <c r="M96" s="130" t="s">
        <v>31</v>
      </c>
      <c r="N96" s="130"/>
      <c r="O96" s="130"/>
      <c r="P96" s="146"/>
      <c r="Q96" s="164">
        <v>1</v>
      </c>
      <c r="R96" s="164" t="s">
        <v>17</v>
      </c>
      <c r="S96" s="66"/>
      <c r="V96" s="10"/>
      <c r="W96" s="10"/>
      <c r="Y96" s="170"/>
      <c r="AA96" s="170"/>
    </row>
    <row r="97" spans="1:27">
      <c r="A97" s="10" t="s">
        <v>28</v>
      </c>
      <c r="B97" s="44" t="s">
        <v>370</v>
      </c>
      <c r="C97" s="45" t="s">
        <v>371</v>
      </c>
      <c r="D97" s="44" t="s">
        <v>372</v>
      </c>
      <c r="E97" s="31" t="s">
        <v>271</v>
      </c>
      <c r="F97" s="13"/>
      <c r="G97" s="13"/>
      <c r="H97" s="153" t="s">
        <v>373</v>
      </c>
      <c r="I97" s="34" t="s">
        <v>374</v>
      </c>
      <c r="J97" s="34" t="s">
        <v>375</v>
      </c>
      <c r="K97" s="34" t="s">
        <v>376</v>
      </c>
      <c r="L97" s="180">
        <v>1933</v>
      </c>
      <c r="M97" s="34" t="s">
        <v>373</v>
      </c>
      <c r="N97" s="34"/>
      <c r="O97" s="89"/>
      <c r="P97" s="4"/>
      <c r="Q97" s="164">
        <v>0</v>
      </c>
      <c r="R97" s="164" t="s">
        <v>17</v>
      </c>
      <c r="S97" s="249" t="s">
        <v>377</v>
      </c>
      <c r="V97" s="10"/>
      <c r="W97" s="10"/>
      <c r="Y97" s="170"/>
      <c r="AA97" s="170"/>
    </row>
    <row r="98" spans="1:27">
      <c r="A98" s="10" t="s">
        <v>28</v>
      </c>
      <c r="B98" s="44" t="s">
        <v>378</v>
      </c>
      <c r="C98" s="45" t="s">
        <v>379</v>
      </c>
      <c r="D98" s="44" t="s">
        <v>380</v>
      </c>
      <c r="E98" s="31" t="s">
        <v>271</v>
      </c>
      <c r="F98" s="13"/>
      <c r="G98" s="13"/>
      <c r="H98" s="153" t="s">
        <v>381</v>
      </c>
      <c r="I98" s="34" t="s">
        <v>374</v>
      </c>
      <c r="J98" s="34" t="s">
        <v>382</v>
      </c>
      <c r="K98" s="34" t="s">
        <v>383</v>
      </c>
      <c r="L98" s="180">
        <v>4855</v>
      </c>
      <c r="M98" s="34" t="s">
        <v>384</v>
      </c>
      <c r="N98" s="34"/>
      <c r="O98" s="32"/>
      <c r="P98" s="4"/>
      <c r="Q98" s="164">
        <v>1</v>
      </c>
      <c r="R98" s="164" t="s">
        <v>17</v>
      </c>
      <c r="S98" s="250" t="s">
        <v>385</v>
      </c>
      <c r="T98" s="250" t="s">
        <v>386</v>
      </c>
      <c r="V98" s="10"/>
      <c r="W98" s="10"/>
      <c r="Y98" s="170"/>
      <c r="AA98" s="170"/>
    </row>
    <row r="99" spans="1:27">
      <c r="A99" s="10" t="s">
        <v>28</v>
      </c>
      <c r="B99" s="44" t="s">
        <v>387</v>
      </c>
      <c r="C99" s="45" t="s">
        <v>388</v>
      </c>
      <c r="D99" s="44" t="s">
        <v>389</v>
      </c>
      <c r="E99" s="31" t="s">
        <v>271</v>
      </c>
      <c r="F99" s="13"/>
      <c r="G99" s="13"/>
      <c r="H99" s="153" t="s">
        <v>390</v>
      </c>
      <c r="I99" s="34" t="s">
        <v>374</v>
      </c>
      <c r="J99" s="34" t="s">
        <v>391</v>
      </c>
      <c r="K99" s="34" t="s">
        <v>392</v>
      </c>
      <c r="L99" s="180">
        <v>684</v>
      </c>
      <c r="M99" s="34" t="s">
        <v>390</v>
      </c>
      <c r="N99" s="34"/>
      <c r="O99" s="133"/>
      <c r="P99" s="4"/>
      <c r="Q99" s="164">
        <v>0</v>
      </c>
      <c r="R99" s="164" t="s">
        <v>17</v>
      </c>
      <c r="S99" s="249"/>
      <c r="V99" s="10"/>
      <c r="W99" s="10"/>
      <c r="Y99" s="170"/>
      <c r="AA99" s="170"/>
    </row>
    <row r="100" spans="1:27">
      <c r="A100" s="10" t="s">
        <v>28</v>
      </c>
      <c r="B100" s="44" t="s">
        <v>393</v>
      </c>
      <c r="C100" s="45" t="s">
        <v>394</v>
      </c>
      <c r="D100" s="44" t="s">
        <v>395</v>
      </c>
      <c r="E100" s="31" t="s">
        <v>271</v>
      </c>
      <c r="F100" s="13"/>
      <c r="G100" s="13"/>
      <c r="H100" s="153" t="s">
        <v>396</v>
      </c>
      <c r="I100" s="33" t="s">
        <v>374</v>
      </c>
      <c r="J100" s="31" t="s">
        <v>397</v>
      </c>
      <c r="K100" s="10" t="s">
        <v>398</v>
      </c>
      <c r="L100" s="180">
        <v>1415</v>
      </c>
      <c r="M100" s="10" t="s">
        <v>396</v>
      </c>
      <c r="N100" s="10"/>
      <c r="O100" s="10"/>
      <c r="P100" s="4"/>
      <c r="Q100" s="164">
        <v>0</v>
      </c>
      <c r="R100" s="164" t="s">
        <v>17</v>
      </c>
      <c r="S100" s="249"/>
      <c r="V100" s="10"/>
      <c r="W100" s="10"/>
      <c r="Y100" s="170"/>
      <c r="AA100" s="170"/>
    </row>
    <row r="101" spans="1:27">
      <c r="A101" s="10" t="s">
        <v>28</v>
      </c>
      <c r="B101" s="44" t="s">
        <v>16</v>
      </c>
      <c r="C101" s="45" t="s">
        <v>16</v>
      </c>
      <c r="D101" s="44" t="s">
        <v>16</v>
      </c>
      <c r="E101" s="31" t="s">
        <v>17</v>
      </c>
      <c r="F101" s="13"/>
      <c r="G101" s="13"/>
      <c r="H101" s="130" t="s">
        <v>399</v>
      </c>
      <c r="I101" s="33"/>
      <c r="J101" s="31"/>
      <c r="K101" s="10"/>
      <c r="L101" s="180"/>
      <c r="M101" s="10" t="s">
        <v>31</v>
      </c>
      <c r="N101" s="10"/>
      <c r="O101" s="10"/>
      <c r="P101" s="4"/>
      <c r="Q101" s="164">
        <v>1</v>
      </c>
      <c r="R101" s="164" t="s">
        <v>17</v>
      </c>
      <c r="S101" s="249"/>
      <c r="V101" s="10"/>
      <c r="W101" s="10"/>
      <c r="Y101" s="170"/>
      <c r="AA101" s="170"/>
    </row>
    <row r="102" spans="1:27">
      <c r="A102" s="10" t="s">
        <v>28</v>
      </c>
      <c r="B102" s="44" t="s">
        <v>400</v>
      </c>
      <c r="C102" s="45" t="s">
        <v>401</v>
      </c>
      <c r="D102" s="44" t="s">
        <v>402</v>
      </c>
      <c r="E102" s="31" t="s">
        <v>271</v>
      </c>
      <c r="F102" s="13"/>
      <c r="G102" s="13"/>
      <c r="H102" s="153" t="s">
        <v>403</v>
      </c>
      <c r="I102" s="34" t="s">
        <v>374</v>
      </c>
      <c r="J102" s="34" t="s">
        <v>404</v>
      </c>
      <c r="K102" s="34" t="s">
        <v>405</v>
      </c>
      <c r="L102" s="180">
        <v>1365</v>
      </c>
      <c r="M102" s="34" t="s">
        <v>403</v>
      </c>
      <c r="N102" s="34"/>
      <c r="O102" s="89"/>
      <c r="P102" s="4"/>
      <c r="Q102" s="164">
        <v>0</v>
      </c>
      <c r="R102" s="164" t="s">
        <v>17</v>
      </c>
      <c r="S102" s="251" t="s">
        <v>406</v>
      </c>
      <c r="V102" s="10"/>
      <c r="W102" s="10"/>
      <c r="Y102" s="170"/>
      <c r="AA102" s="170"/>
    </row>
    <row r="103" spans="1:27">
      <c r="A103" s="10" t="s">
        <v>28</v>
      </c>
      <c r="B103" s="44" t="s">
        <v>407</v>
      </c>
      <c r="C103" s="45" t="s">
        <v>408</v>
      </c>
      <c r="D103" s="44" t="s">
        <v>409</v>
      </c>
      <c r="E103" s="31" t="s">
        <v>271</v>
      </c>
      <c r="F103" s="13"/>
      <c r="G103" s="13"/>
      <c r="H103" s="153" t="s">
        <v>410</v>
      </c>
      <c r="I103" s="34" t="s">
        <v>374</v>
      </c>
      <c r="J103" s="34" t="s">
        <v>182</v>
      </c>
      <c r="K103" s="34" t="s">
        <v>411</v>
      </c>
      <c r="L103" s="180">
        <v>2049</v>
      </c>
      <c r="M103" s="34" t="s">
        <v>410</v>
      </c>
      <c r="N103" s="34"/>
      <c r="O103" s="34"/>
      <c r="P103" s="4"/>
      <c r="Q103" s="164">
        <v>0</v>
      </c>
      <c r="R103" s="164" t="s">
        <v>17</v>
      </c>
      <c r="S103" s="10"/>
      <c r="V103" s="10"/>
      <c r="W103" s="10"/>
      <c r="Y103" s="170"/>
      <c r="AA103" s="170"/>
    </row>
    <row r="104" spans="1:27">
      <c r="A104" s="10" t="s">
        <v>28</v>
      </c>
      <c r="B104" s="44" t="s">
        <v>412</v>
      </c>
      <c r="C104" s="45" t="s">
        <v>413</v>
      </c>
      <c r="D104" s="44" t="s">
        <v>414</v>
      </c>
      <c r="E104" s="31" t="s">
        <v>271</v>
      </c>
      <c r="F104" s="13"/>
      <c r="G104" s="13"/>
      <c r="H104" s="153" t="s">
        <v>415</v>
      </c>
      <c r="I104" s="33" t="s">
        <v>374</v>
      </c>
      <c r="J104" s="33" t="s">
        <v>416</v>
      </c>
      <c r="K104" s="34" t="s">
        <v>417</v>
      </c>
      <c r="L104" s="180">
        <v>2669</v>
      </c>
      <c r="M104" s="34" t="s">
        <v>415</v>
      </c>
      <c r="N104" s="34"/>
      <c r="O104" s="34"/>
      <c r="P104" s="4"/>
      <c r="Q104" s="164">
        <v>0</v>
      </c>
      <c r="R104" s="164" t="s">
        <v>17</v>
      </c>
      <c r="S104" s="31"/>
      <c r="V104" s="10"/>
      <c r="W104" s="10"/>
      <c r="Y104" s="170"/>
      <c r="AA104" s="170"/>
    </row>
    <row r="105" spans="1:27">
      <c r="A105" s="10" t="s">
        <v>28</v>
      </c>
      <c r="B105" s="44" t="s">
        <v>418</v>
      </c>
      <c r="C105" s="45" t="s">
        <v>419</v>
      </c>
      <c r="D105" s="44" t="s">
        <v>420</v>
      </c>
      <c r="E105" s="31" t="s">
        <v>271</v>
      </c>
      <c r="F105" s="13"/>
      <c r="G105" s="13"/>
      <c r="H105" s="153" t="s">
        <v>421</v>
      </c>
      <c r="I105" s="33" t="s">
        <v>374</v>
      </c>
      <c r="J105" s="33" t="s">
        <v>422</v>
      </c>
      <c r="K105" s="34" t="s">
        <v>423</v>
      </c>
      <c r="L105" s="180">
        <v>4498</v>
      </c>
      <c r="M105" s="34" t="s">
        <v>424</v>
      </c>
      <c r="N105" s="34"/>
      <c r="O105" s="10"/>
      <c r="P105" s="4"/>
      <c r="Q105" s="164">
        <v>1</v>
      </c>
      <c r="R105" s="164" t="s">
        <v>17</v>
      </c>
      <c r="S105" s="31"/>
      <c r="V105" s="10"/>
      <c r="W105" s="10"/>
      <c r="Y105" s="170"/>
      <c r="AA105" s="170"/>
    </row>
    <row r="106" spans="1:27">
      <c r="A106" s="10" t="s">
        <v>28</v>
      </c>
      <c r="B106" s="44" t="s">
        <v>425</v>
      </c>
      <c r="C106" s="45" t="s">
        <v>426</v>
      </c>
      <c r="D106" s="44" t="s">
        <v>427</v>
      </c>
      <c r="E106" s="31" t="s">
        <v>271</v>
      </c>
      <c r="F106" s="13"/>
      <c r="G106" s="13"/>
      <c r="H106" s="153" t="s">
        <v>428</v>
      </c>
      <c r="I106" s="33" t="s">
        <v>374</v>
      </c>
      <c r="J106" s="31" t="s">
        <v>429</v>
      </c>
      <c r="K106" s="34" t="s">
        <v>430</v>
      </c>
      <c r="L106" s="180">
        <v>2878</v>
      </c>
      <c r="M106" s="34" t="s">
        <v>428</v>
      </c>
      <c r="N106" s="34"/>
      <c r="O106" s="10"/>
      <c r="P106" s="4"/>
      <c r="Q106" s="164">
        <f>IF(OR(H106="STIKO",H106=""),"-",IFERROR(IF(H106=RIGHT(K106,LEN(K106)-6),0,1),1))</f>
        <v>0</v>
      </c>
      <c r="R106" s="164" t="str">
        <f>IFERROR(IF(LEFT(E106,3)="TAP","TAP",IF(OR(E106="VIP",E106="PHD"),"VIP",E106)),1)</f>
        <v>TAP</v>
      </c>
      <c r="S106" s="31"/>
      <c r="V106" s="10"/>
      <c r="W106" s="10"/>
      <c r="Y106" s="170"/>
      <c r="AA106" s="170"/>
    </row>
    <row r="107" spans="1:27">
      <c r="A107" s="10" t="s">
        <v>28</v>
      </c>
      <c r="B107" s="44" t="s">
        <v>16</v>
      </c>
      <c r="C107" s="45" t="s">
        <v>16</v>
      </c>
      <c r="D107" s="44" t="s">
        <v>16</v>
      </c>
      <c r="E107" s="31" t="s">
        <v>17</v>
      </c>
      <c r="F107" s="153"/>
      <c r="G107" s="153"/>
      <c r="H107" s="130" t="s">
        <v>431</v>
      </c>
      <c r="L107" s="119"/>
      <c r="M107" s="153" t="s">
        <v>31</v>
      </c>
      <c r="Q107" s="164">
        <v>1</v>
      </c>
      <c r="R107" s="164" t="s">
        <v>17</v>
      </c>
      <c r="S107" s="31"/>
      <c r="V107" s="10"/>
      <c r="W107" s="10"/>
      <c r="Y107" s="170"/>
      <c r="AA107" s="170"/>
    </row>
    <row r="108" spans="1:27">
      <c r="A108" s="10" t="s">
        <v>28</v>
      </c>
      <c r="B108" s="44" t="s">
        <v>432</v>
      </c>
      <c r="C108" s="45" t="s">
        <v>433</v>
      </c>
      <c r="D108" s="44" t="s">
        <v>434</v>
      </c>
      <c r="E108" s="31" t="s">
        <v>271</v>
      </c>
      <c r="F108" s="13"/>
      <c r="G108" s="13"/>
      <c r="H108" s="153" t="s">
        <v>435</v>
      </c>
      <c r="I108" s="33" t="s">
        <v>374</v>
      </c>
      <c r="J108" s="33" t="s">
        <v>436</v>
      </c>
      <c r="K108" s="33" t="s">
        <v>437</v>
      </c>
      <c r="L108" s="125">
        <v>878</v>
      </c>
      <c r="M108" s="33" t="s">
        <v>435</v>
      </c>
      <c r="N108" s="33"/>
      <c r="O108" s="95"/>
      <c r="P108" s="13"/>
      <c r="Q108" s="164">
        <v>0</v>
      </c>
      <c r="R108" s="164" t="s">
        <v>17</v>
      </c>
      <c r="S108" s="31"/>
      <c r="V108" s="10"/>
      <c r="W108" s="10"/>
      <c r="Y108" s="170"/>
      <c r="AA108" s="170"/>
    </row>
    <row r="109" spans="1:27">
      <c r="A109" s="10" t="s">
        <v>28</v>
      </c>
      <c r="B109" s="44" t="s">
        <v>438</v>
      </c>
      <c r="C109" s="45" t="s">
        <v>439</v>
      </c>
      <c r="D109" s="44" t="s">
        <v>440</v>
      </c>
      <c r="E109" s="31" t="s">
        <v>271</v>
      </c>
      <c r="F109" s="13">
        <v>66</v>
      </c>
      <c r="G109" s="13">
        <v>66</v>
      </c>
      <c r="H109" s="10" t="s">
        <v>441</v>
      </c>
      <c r="I109" s="33" t="s">
        <v>374</v>
      </c>
      <c r="J109" s="31" t="s">
        <v>148</v>
      </c>
      <c r="K109" s="31" t="s">
        <v>442</v>
      </c>
      <c r="L109" s="125">
        <v>4818</v>
      </c>
      <c r="M109" s="31" t="s">
        <v>441</v>
      </c>
      <c r="N109" s="31"/>
      <c r="O109" s="60" t="s">
        <v>443</v>
      </c>
      <c r="P109" s="13"/>
      <c r="Q109" s="164">
        <v>0</v>
      </c>
      <c r="R109" s="164" t="s">
        <v>17</v>
      </c>
      <c r="S109" s="31"/>
      <c r="V109" s="10"/>
      <c r="W109" s="10"/>
      <c r="Y109" s="170"/>
      <c r="AA109" s="170"/>
    </row>
    <row r="110" spans="1:27">
      <c r="A110" s="10" t="s">
        <v>28</v>
      </c>
      <c r="B110" s="44" t="s">
        <v>444</v>
      </c>
      <c r="C110" s="45" t="s">
        <v>445</v>
      </c>
      <c r="D110" s="44" t="s">
        <v>446</v>
      </c>
      <c r="E110" s="31" t="s">
        <v>17</v>
      </c>
      <c r="F110" s="13" t="s">
        <v>447</v>
      </c>
      <c r="G110" s="13" t="s">
        <v>447</v>
      </c>
      <c r="H110" s="10" t="s">
        <v>448</v>
      </c>
      <c r="I110" s="33" t="s">
        <v>374</v>
      </c>
      <c r="J110" s="31" t="s">
        <v>429</v>
      </c>
      <c r="K110" s="153" t="s">
        <v>449</v>
      </c>
      <c r="L110" s="119">
        <v>4813</v>
      </c>
      <c r="M110" s="153" t="s">
        <v>448</v>
      </c>
      <c r="N110" s="31"/>
      <c r="O110" s="60"/>
      <c r="Q110" s="164">
        <v>0</v>
      </c>
      <c r="R110" s="164" t="s">
        <v>17</v>
      </c>
      <c r="S110" s="31"/>
      <c r="V110" s="10"/>
      <c r="W110" s="10"/>
      <c r="X110" s="124"/>
      <c r="Y110" s="170"/>
      <c r="AA110" s="170"/>
    </row>
    <row r="111" spans="1:27">
      <c r="A111" s="10" t="s">
        <v>28</v>
      </c>
      <c r="B111" s="44" t="s">
        <v>450</v>
      </c>
      <c r="C111" s="45" t="s">
        <v>451</v>
      </c>
      <c r="D111" s="44" t="s">
        <v>452</v>
      </c>
      <c r="E111" s="31" t="s">
        <v>271</v>
      </c>
      <c r="F111" s="13" t="s">
        <v>453</v>
      </c>
      <c r="G111" s="13" t="s">
        <v>453</v>
      </c>
      <c r="H111" s="31" t="s">
        <v>454</v>
      </c>
      <c r="I111" s="33" t="s">
        <v>374</v>
      </c>
      <c r="J111" s="31" t="s">
        <v>148</v>
      </c>
      <c r="K111" s="10" t="s">
        <v>455</v>
      </c>
      <c r="L111" s="180">
        <v>2297</v>
      </c>
      <c r="M111" s="10" t="s">
        <v>454</v>
      </c>
      <c r="N111" s="31"/>
      <c r="O111" s="78" t="s">
        <v>456</v>
      </c>
      <c r="P111" s="4"/>
      <c r="Q111" s="164">
        <v>0</v>
      </c>
      <c r="R111" s="164" t="s">
        <v>17</v>
      </c>
      <c r="S111" s="31"/>
      <c r="V111" s="10"/>
      <c r="W111" s="10"/>
      <c r="X111" s="124"/>
      <c r="Y111" s="170"/>
      <c r="AA111" s="170"/>
    </row>
    <row r="112" spans="1:27">
      <c r="A112" s="10" t="s">
        <v>28</v>
      </c>
      <c r="B112" s="44" t="s">
        <v>16</v>
      </c>
      <c r="C112" s="45" t="s">
        <v>16</v>
      </c>
      <c r="D112" s="44" t="s">
        <v>16</v>
      </c>
      <c r="E112" s="31" t="s">
        <v>17</v>
      </c>
      <c r="F112" s="153"/>
      <c r="G112" s="153"/>
      <c r="H112" s="130" t="s">
        <v>457</v>
      </c>
      <c r="L112" s="119"/>
      <c r="M112" s="153" t="s">
        <v>31</v>
      </c>
      <c r="Q112" s="164">
        <v>1</v>
      </c>
      <c r="R112" s="164" t="s">
        <v>17</v>
      </c>
      <c r="S112" s="31"/>
      <c r="V112" s="10"/>
      <c r="W112" s="10"/>
      <c r="Y112" s="170"/>
      <c r="AA112" s="170"/>
    </row>
    <row r="113" spans="1:27">
      <c r="A113" s="10" t="s">
        <v>28</v>
      </c>
      <c r="B113" s="44" t="s">
        <v>458</v>
      </c>
      <c r="C113" s="45" t="s">
        <v>459</v>
      </c>
      <c r="D113" s="44" t="s">
        <v>460</v>
      </c>
      <c r="E113" s="31" t="s">
        <v>271</v>
      </c>
      <c r="F113" s="13" t="s">
        <v>461</v>
      </c>
      <c r="G113" s="13" t="s">
        <v>461</v>
      </c>
      <c r="H113" s="10" t="s">
        <v>462</v>
      </c>
      <c r="I113" s="33" t="s">
        <v>374</v>
      </c>
      <c r="J113" s="31" t="s">
        <v>148</v>
      </c>
      <c r="K113" s="34" t="s">
        <v>383</v>
      </c>
      <c r="L113" s="180">
        <v>4855</v>
      </c>
      <c r="M113" s="34" t="s">
        <v>384</v>
      </c>
      <c r="N113" s="31"/>
      <c r="O113" s="60" t="s">
        <v>463</v>
      </c>
      <c r="P113" s="4"/>
      <c r="Q113" s="164">
        <v>1</v>
      </c>
      <c r="R113" s="164" t="s">
        <v>17</v>
      </c>
      <c r="S113" s="31"/>
      <c r="V113" s="10"/>
      <c r="W113" s="10"/>
      <c r="Y113" s="170"/>
      <c r="AA113" s="170"/>
    </row>
    <row r="114" spans="1:27">
      <c r="A114" s="10" t="s">
        <v>28</v>
      </c>
      <c r="B114" s="44" t="s">
        <v>16</v>
      </c>
      <c r="C114" s="45" t="s">
        <v>16</v>
      </c>
      <c r="D114" s="44" t="s">
        <v>16</v>
      </c>
      <c r="E114" s="31" t="s">
        <v>17</v>
      </c>
      <c r="F114" s="13"/>
      <c r="G114" s="13"/>
      <c r="H114" s="10"/>
      <c r="I114" s="4"/>
      <c r="J114" s="34"/>
      <c r="K114" s="34"/>
      <c r="L114" s="180"/>
      <c r="M114" s="34" t="s">
        <v>31</v>
      </c>
      <c r="N114" s="34"/>
      <c r="O114" s="10"/>
      <c r="P114" s="4"/>
      <c r="Q114" s="164" t="s">
        <v>16</v>
      </c>
      <c r="R114" s="164" t="s">
        <v>17</v>
      </c>
      <c r="S114" s="10"/>
      <c r="V114" s="10"/>
      <c r="W114" s="10"/>
      <c r="Y114" s="170"/>
      <c r="AA114" s="170"/>
    </row>
    <row r="115" spans="1:27">
      <c r="A115" s="10" t="s">
        <v>15</v>
      </c>
      <c r="B115" s="44" t="s">
        <v>16</v>
      </c>
      <c r="C115" s="45" t="s">
        <v>16</v>
      </c>
      <c r="D115" s="44" t="s">
        <v>16</v>
      </c>
      <c r="E115" s="31" t="s">
        <v>17</v>
      </c>
      <c r="F115" s="13"/>
      <c r="G115" s="13"/>
      <c r="H115" s="30" t="s">
        <v>201</v>
      </c>
      <c r="I115" s="9" t="s">
        <v>19</v>
      </c>
      <c r="J115" s="30" t="s">
        <v>20</v>
      </c>
      <c r="K115" s="30" t="s">
        <v>22</v>
      </c>
      <c r="L115" s="182" t="s">
        <v>22</v>
      </c>
      <c r="M115" s="30" t="s">
        <v>31</v>
      </c>
      <c r="N115" s="30" t="s">
        <v>24</v>
      </c>
      <c r="O115" s="30" t="s">
        <v>25</v>
      </c>
      <c r="P115" s="147"/>
      <c r="Q115" s="164">
        <v>1</v>
      </c>
      <c r="R115" s="164" t="s">
        <v>17</v>
      </c>
      <c r="S115" s="66"/>
      <c r="V115" s="10"/>
      <c r="W115" s="10"/>
      <c r="Y115" s="170"/>
      <c r="AA115" s="170"/>
    </row>
    <row r="116" spans="1:27">
      <c r="A116" s="10" t="s">
        <v>28</v>
      </c>
      <c r="B116" s="44" t="s">
        <v>16</v>
      </c>
      <c r="C116" s="45" t="s">
        <v>16</v>
      </c>
      <c r="D116" s="44" t="s">
        <v>16</v>
      </c>
      <c r="E116" s="31" t="s">
        <v>17</v>
      </c>
      <c r="F116" s="13"/>
      <c r="G116" s="13"/>
      <c r="H116" s="130" t="s">
        <v>464</v>
      </c>
      <c r="I116" s="67"/>
      <c r="J116" s="130"/>
      <c r="K116" s="130"/>
      <c r="L116" s="176"/>
      <c r="M116" s="130" t="s">
        <v>31</v>
      </c>
      <c r="N116" s="130"/>
      <c r="O116" s="130"/>
      <c r="P116" s="146"/>
      <c r="Q116" s="164">
        <v>1</v>
      </c>
      <c r="R116" s="164" t="s">
        <v>17</v>
      </c>
      <c r="S116" s="66"/>
      <c r="V116" s="10"/>
      <c r="W116" s="10"/>
      <c r="Y116" s="170"/>
      <c r="AA116" s="170"/>
    </row>
    <row r="117" spans="1:27">
      <c r="A117" s="10" t="s">
        <v>28</v>
      </c>
      <c r="B117" s="44" t="s">
        <v>465</v>
      </c>
      <c r="C117" s="45" t="s">
        <v>466</v>
      </c>
      <c r="D117" s="44" t="s">
        <v>467</v>
      </c>
      <c r="E117" s="31" t="s">
        <v>271</v>
      </c>
      <c r="F117" s="13"/>
      <c r="G117" s="13"/>
      <c r="H117" s="10" t="s">
        <v>468</v>
      </c>
      <c r="I117" s="34" t="s">
        <v>469</v>
      </c>
      <c r="J117" s="34" t="s">
        <v>165</v>
      </c>
      <c r="K117" s="34" t="s">
        <v>470</v>
      </c>
      <c r="L117" s="180">
        <v>2969</v>
      </c>
      <c r="M117" s="34" t="s">
        <v>468</v>
      </c>
      <c r="N117" s="34"/>
      <c r="O117" s="33"/>
      <c r="P117" s="4"/>
      <c r="Q117" s="164">
        <v>0</v>
      </c>
      <c r="R117" s="164" t="s">
        <v>17</v>
      </c>
      <c r="S117" s="33" t="s">
        <v>471</v>
      </c>
      <c r="V117" s="10"/>
      <c r="W117" s="10"/>
      <c r="Y117" s="170"/>
      <c r="AA117" s="170"/>
    </row>
    <row r="118" spans="1:27">
      <c r="A118" s="10" t="s">
        <v>28</v>
      </c>
      <c r="B118" s="44" t="s">
        <v>472</v>
      </c>
      <c r="C118" s="45" t="s">
        <v>473</v>
      </c>
      <c r="D118" s="44" t="s">
        <v>474</v>
      </c>
      <c r="E118" s="31" t="s">
        <v>271</v>
      </c>
      <c r="F118" s="79" t="s">
        <v>475</v>
      </c>
      <c r="G118" s="80">
        <v>-66</v>
      </c>
      <c r="H118" s="10" t="s">
        <v>476</v>
      </c>
      <c r="I118" s="64" t="s">
        <v>469</v>
      </c>
      <c r="J118" s="64" t="s">
        <v>148</v>
      </c>
      <c r="K118" s="64" t="s">
        <v>477</v>
      </c>
      <c r="L118" s="178">
        <v>1885</v>
      </c>
      <c r="M118" s="64" t="s">
        <v>476</v>
      </c>
      <c r="N118" s="64"/>
      <c r="O118" s="257" t="s">
        <v>478</v>
      </c>
      <c r="P118" s="11"/>
      <c r="Q118" s="164">
        <v>0</v>
      </c>
      <c r="R118" s="164" t="s">
        <v>17</v>
      </c>
      <c r="S118" s="31" t="s">
        <v>479</v>
      </c>
      <c r="V118" s="10"/>
      <c r="W118" s="10"/>
      <c r="Y118" s="170"/>
      <c r="AA118" s="170"/>
    </row>
    <row r="119" spans="1:27">
      <c r="A119" s="10" t="s">
        <v>28</v>
      </c>
      <c r="B119" s="44" t="s">
        <v>16</v>
      </c>
      <c r="C119" s="45" t="s">
        <v>16</v>
      </c>
      <c r="D119" s="44" t="s">
        <v>16</v>
      </c>
      <c r="E119" s="31" t="s">
        <v>271</v>
      </c>
      <c r="F119" s="79"/>
      <c r="G119" s="80"/>
      <c r="H119" s="127" t="s">
        <v>476</v>
      </c>
      <c r="I119" s="13"/>
      <c r="J119" s="33"/>
      <c r="K119" s="33"/>
      <c r="L119" s="125"/>
      <c r="M119" s="33" t="s">
        <v>31</v>
      </c>
      <c r="N119" s="33"/>
      <c r="O119" s="82" t="s">
        <v>443</v>
      </c>
      <c r="P119" s="13"/>
      <c r="Q119" s="164">
        <v>1</v>
      </c>
      <c r="R119" s="164" t="s">
        <v>17</v>
      </c>
      <c r="S119" s="31"/>
      <c r="V119" s="10"/>
      <c r="W119" s="10"/>
      <c r="Y119" s="170"/>
      <c r="AA119" s="170"/>
    </row>
    <row r="120" spans="1:27">
      <c r="A120" s="10" t="s">
        <v>28</v>
      </c>
      <c r="B120" s="44" t="s">
        <v>16</v>
      </c>
      <c r="C120" s="45" t="s">
        <v>16</v>
      </c>
      <c r="D120" s="44" t="s">
        <v>16</v>
      </c>
      <c r="E120" s="31" t="s">
        <v>271</v>
      </c>
      <c r="F120" s="83"/>
      <c r="G120" s="83"/>
      <c r="H120" s="127" t="s">
        <v>476</v>
      </c>
      <c r="I120" s="13"/>
      <c r="J120" s="13"/>
      <c r="K120" s="33"/>
      <c r="L120" s="125"/>
      <c r="M120" s="33" t="s">
        <v>31</v>
      </c>
      <c r="N120" s="33"/>
      <c r="O120" s="82" t="s">
        <v>480</v>
      </c>
      <c r="P120" s="13"/>
      <c r="Q120" s="164">
        <v>1</v>
      </c>
      <c r="R120" s="164" t="s">
        <v>17</v>
      </c>
      <c r="S120" s="10"/>
      <c r="V120" s="10"/>
      <c r="W120" s="10"/>
      <c r="Y120" s="170"/>
      <c r="AA120" s="170"/>
    </row>
    <row r="121" spans="1:27">
      <c r="A121" s="10" t="s">
        <v>28</v>
      </c>
      <c r="B121" s="44" t="s">
        <v>16</v>
      </c>
      <c r="C121" s="45" t="s">
        <v>16</v>
      </c>
      <c r="D121" s="44" t="s">
        <v>16</v>
      </c>
      <c r="E121" s="31" t="s">
        <v>271</v>
      </c>
      <c r="F121" s="80"/>
      <c r="G121" s="80"/>
      <c r="H121" s="127" t="s">
        <v>476</v>
      </c>
      <c r="I121" s="13"/>
      <c r="J121" s="13"/>
      <c r="K121" s="33"/>
      <c r="L121" s="125"/>
      <c r="M121" s="33" t="s">
        <v>31</v>
      </c>
      <c r="N121" s="33"/>
      <c r="O121" s="82" t="s">
        <v>463</v>
      </c>
      <c r="P121" s="13"/>
      <c r="Q121" s="164">
        <v>1</v>
      </c>
      <c r="R121" s="164" t="s">
        <v>17</v>
      </c>
      <c r="S121" s="33"/>
      <c r="V121" s="10"/>
      <c r="W121" s="10"/>
      <c r="Y121" s="170"/>
      <c r="AA121" s="170"/>
    </row>
    <row r="122" spans="1:27">
      <c r="A122" s="10" t="s">
        <v>28</v>
      </c>
      <c r="B122" s="44" t="s">
        <v>481</v>
      </c>
      <c r="C122" s="45" t="s">
        <v>482</v>
      </c>
      <c r="D122" s="44" t="s">
        <v>483</v>
      </c>
      <c r="E122" s="31" t="s">
        <v>271</v>
      </c>
      <c r="F122" s="80"/>
      <c r="G122" s="80"/>
      <c r="H122" s="31" t="s">
        <v>484</v>
      </c>
      <c r="I122" s="64" t="s">
        <v>469</v>
      </c>
      <c r="J122" s="64" t="s">
        <v>485</v>
      </c>
      <c r="K122" s="64" t="s">
        <v>486</v>
      </c>
      <c r="L122" s="178">
        <v>4387</v>
      </c>
      <c r="M122" s="64" t="s">
        <v>484</v>
      </c>
      <c r="N122" s="64"/>
      <c r="O122" s="81"/>
      <c r="P122" s="11"/>
      <c r="Q122" s="164">
        <v>0</v>
      </c>
      <c r="R122" s="164" t="s">
        <v>17</v>
      </c>
      <c r="S122" s="33"/>
      <c r="T122" s="153" t="s">
        <v>487</v>
      </c>
      <c r="V122" s="10"/>
      <c r="W122" s="10"/>
      <c r="Y122" s="170"/>
      <c r="AA122" s="170"/>
    </row>
    <row r="123" spans="1:27">
      <c r="A123" s="10" t="s">
        <v>28</v>
      </c>
      <c r="B123" s="44" t="s">
        <v>488</v>
      </c>
      <c r="C123" s="45" t="s">
        <v>489</v>
      </c>
      <c r="D123" s="44" t="s">
        <v>490</v>
      </c>
      <c r="E123" s="31" t="s">
        <v>271</v>
      </c>
      <c r="F123" s="79"/>
      <c r="G123" s="13"/>
      <c r="H123" s="10" t="s">
        <v>491</v>
      </c>
      <c r="I123" s="84" t="s">
        <v>469</v>
      </c>
      <c r="J123" s="84" t="s">
        <v>492</v>
      </c>
      <c r="K123" s="84" t="s">
        <v>493</v>
      </c>
      <c r="L123" s="189">
        <v>4580</v>
      </c>
      <c r="M123" s="84" t="s">
        <v>491</v>
      </c>
      <c r="N123" s="84"/>
      <c r="O123" s="85"/>
      <c r="P123" s="15"/>
      <c r="Q123" s="164">
        <v>0</v>
      </c>
      <c r="R123" s="164" t="s">
        <v>17</v>
      </c>
      <c r="S123" s="33"/>
      <c r="Y123" s="170"/>
    </row>
    <row r="124" spans="1:27">
      <c r="A124" s="10" t="s">
        <v>28</v>
      </c>
      <c r="B124" s="44" t="s">
        <v>494</v>
      </c>
      <c r="C124" s="45" t="s">
        <v>495</v>
      </c>
      <c r="D124" s="44" t="s">
        <v>490</v>
      </c>
      <c r="E124" s="31" t="s">
        <v>271</v>
      </c>
      <c r="F124" s="13">
        <v>57</v>
      </c>
      <c r="G124" s="13"/>
      <c r="H124" s="10" t="s">
        <v>496</v>
      </c>
      <c r="I124" s="86" t="s">
        <v>469</v>
      </c>
      <c r="J124" s="86" t="s">
        <v>492</v>
      </c>
      <c r="K124" s="86" t="s">
        <v>497</v>
      </c>
      <c r="L124" s="190">
        <v>1122</v>
      </c>
      <c r="M124" s="86" t="s">
        <v>496</v>
      </c>
      <c r="N124" s="86"/>
      <c r="O124" s="87" t="s">
        <v>498</v>
      </c>
      <c r="P124" s="16"/>
      <c r="Q124" s="164">
        <v>0</v>
      </c>
      <c r="R124" s="164" t="s">
        <v>17</v>
      </c>
      <c r="S124" s="33"/>
      <c r="Y124" s="170"/>
    </row>
    <row r="125" spans="1:27">
      <c r="A125" s="10" t="s">
        <v>28</v>
      </c>
      <c r="B125" s="44" t="s">
        <v>499</v>
      </c>
      <c r="C125" s="45" t="s">
        <v>500</v>
      </c>
      <c r="D125" s="44" t="s">
        <v>501</v>
      </c>
      <c r="E125" s="31" t="s">
        <v>271</v>
      </c>
      <c r="F125" s="13"/>
      <c r="G125" s="13"/>
      <c r="H125" s="10" t="s">
        <v>502</v>
      </c>
      <c r="I125" s="76" t="s">
        <v>469</v>
      </c>
      <c r="J125" s="76" t="s">
        <v>503</v>
      </c>
      <c r="K125" s="76" t="s">
        <v>504</v>
      </c>
      <c r="L125" s="191">
        <v>500</v>
      </c>
      <c r="M125" s="76" t="s">
        <v>502</v>
      </c>
      <c r="N125" s="76"/>
      <c r="O125" s="74"/>
      <c r="P125" s="14"/>
      <c r="Q125" s="164">
        <v>0</v>
      </c>
      <c r="R125" s="164" t="s">
        <v>17</v>
      </c>
      <c r="S125" s="10"/>
      <c r="Y125" s="170"/>
    </row>
    <row r="126" spans="1:27">
      <c r="A126" s="10" t="s">
        <v>28</v>
      </c>
      <c r="B126" s="44" t="s">
        <v>505</v>
      </c>
      <c r="C126" s="45" t="s">
        <v>506</v>
      </c>
      <c r="D126" s="44" t="s">
        <v>507</v>
      </c>
      <c r="E126" s="31" t="s">
        <v>271</v>
      </c>
      <c r="F126" s="13"/>
      <c r="G126" s="13"/>
      <c r="H126" s="10" t="s">
        <v>508</v>
      </c>
      <c r="I126" s="64" t="s">
        <v>469</v>
      </c>
      <c r="J126" s="64" t="s">
        <v>509</v>
      </c>
      <c r="K126" s="64" t="s">
        <v>510</v>
      </c>
      <c r="L126" s="178">
        <v>788</v>
      </c>
      <c r="M126" s="64" t="s">
        <v>508</v>
      </c>
      <c r="N126" s="64"/>
      <c r="O126" s="88"/>
      <c r="P126" s="11"/>
      <c r="Q126" s="164">
        <v>0</v>
      </c>
      <c r="R126" s="164" t="s">
        <v>17</v>
      </c>
      <c r="S126" s="33"/>
      <c r="Y126" s="170"/>
    </row>
    <row r="127" spans="1:27">
      <c r="A127" s="10" t="s">
        <v>28</v>
      </c>
      <c r="B127" s="44" t="s">
        <v>511</v>
      </c>
      <c r="C127" s="45" t="s">
        <v>512</v>
      </c>
      <c r="D127" s="44" t="s">
        <v>513</v>
      </c>
      <c r="E127" s="31" t="s">
        <v>271</v>
      </c>
      <c r="F127" s="13"/>
      <c r="G127" s="13"/>
      <c r="H127" s="155" t="s">
        <v>508</v>
      </c>
      <c r="I127" s="33" t="s">
        <v>469</v>
      </c>
      <c r="J127" s="33" t="s">
        <v>514</v>
      </c>
      <c r="K127" s="33" t="s">
        <v>510</v>
      </c>
      <c r="L127" s="125">
        <v>788</v>
      </c>
      <c r="M127" s="33" t="s">
        <v>508</v>
      </c>
      <c r="N127" s="33"/>
      <c r="O127" s="89"/>
      <c r="P127" s="13"/>
      <c r="Q127" s="164">
        <v>0</v>
      </c>
      <c r="R127" s="164" t="s">
        <v>17</v>
      </c>
      <c r="S127" s="75"/>
      <c r="Y127" s="170"/>
    </row>
    <row r="128" spans="1:27">
      <c r="A128" s="10" t="s">
        <v>28</v>
      </c>
      <c r="B128" s="44" t="s">
        <v>515</v>
      </c>
      <c r="C128" s="45" t="s">
        <v>516</v>
      </c>
      <c r="D128" s="44" t="s">
        <v>517</v>
      </c>
      <c r="E128" s="31" t="s">
        <v>271</v>
      </c>
      <c r="F128" s="13"/>
      <c r="G128" s="13"/>
      <c r="H128" s="127" t="s">
        <v>508</v>
      </c>
      <c r="I128" s="33" t="s">
        <v>469</v>
      </c>
      <c r="J128" s="33" t="s">
        <v>518</v>
      </c>
      <c r="K128" s="33" t="s">
        <v>510</v>
      </c>
      <c r="L128" s="125">
        <v>788</v>
      </c>
      <c r="M128" s="33" t="s">
        <v>508</v>
      </c>
      <c r="N128" s="33"/>
      <c r="O128" s="75"/>
      <c r="P128" s="13"/>
      <c r="Q128" s="164">
        <v>0</v>
      </c>
      <c r="R128" s="164" t="s">
        <v>17</v>
      </c>
      <c r="S128" s="250" t="s">
        <v>519</v>
      </c>
      <c r="Y128" s="170"/>
    </row>
    <row r="129" spans="1:25">
      <c r="A129" s="10" t="s">
        <v>28</v>
      </c>
      <c r="B129" s="44" t="s">
        <v>520</v>
      </c>
      <c r="C129" s="45" t="s">
        <v>521</v>
      </c>
      <c r="D129" s="44" t="s">
        <v>522</v>
      </c>
      <c r="E129" s="31" t="s">
        <v>271</v>
      </c>
      <c r="F129" s="13"/>
      <c r="G129" s="13"/>
      <c r="H129" s="127" t="s">
        <v>508</v>
      </c>
      <c r="I129" s="140" t="s">
        <v>469</v>
      </c>
      <c r="J129" s="218" t="s">
        <v>429</v>
      </c>
      <c r="K129" s="140" t="s">
        <v>510</v>
      </c>
      <c r="L129" s="217">
        <v>788</v>
      </c>
      <c r="M129" s="140" t="s">
        <v>508</v>
      </c>
      <c r="N129" s="140"/>
      <c r="O129" s="105"/>
      <c r="P129" s="172"/>
      <c r="Q129" s="164">
        <f>IF(OR(H129="STIKO",H129=""),"-",IFERROR(IF(H129=RIGHT(K129,LEN(K129)-6),0,1),1))</f>
        <v>0</v>
      </c>
      <c r="R129" s="164" t="str">
        <f>IFERROR(IF(LEFT(E129,3)="TAP","TAP",IF(OR(E129="VIP",E129="PHD"),"VIP",E129)),1)</f>
        <v>TAP</v>
      </c>
      <c r="S129" s="32"/>
      <c r="Y129" s="170"/>
    </row>
    <row r="130" spans="1:25">
      <c r="A130" s="10" t="s">
        <v>28</v>
      </c>
      <c r="B130" s="44" t="s">
        <v>16</v>
      </c>
      <c r="C130" s="45" t="s">
        <v>16</v>
      </c>
      <c r="D130" s="44" t="s">
        <v>16</v>
      </c>
      <c r="E130" s="31" t="s">
        <v>17</v>
      </c>
      <c r="F130" s="13"/>
      <c r="G130" s="13"/>
      <c r="H130" s="10"/>
      <c r="I130" s="4"/>
      <c r="J130" s="34"/>
      <c r="K130" s="10"/>
      <c r="L130" s="180"/>
      <c r="M130" s="10" t="s">
        <v>31</v>
      </c>
      <c r="N130" s="10"/>
      <c r="O130" s="90"/>
      <c r="P130" s="4"/>
      <c r="Q130" s="164" t="s">
        <v>16</v>
      </c>
      <c r="R130" s="164" t="s">
        <v>17</v>
      </c>
      <c r="S130" s="10"/>
      <c r="Y130" s="170"/>
    </row>
    <row r="131" spans="1:25">
      <c r="A131" s="10" t="s">
        <v>15</v>
      </c>
      <c r="B131" s="44" t="s">
        <v>16</v>
      </c>
      <c r="C131" s="45" t="s">
        <v>16</v>
      </c>
      <c r="D131" s="44" t="s">
        <v>16</v>
      </c>
      <c r="E131" s="31" t="s">
        <v>17</v>
      </c>
      <c r="F131" s="13"/>
      <c r="G131" s="13"/>
      <c r="H131" s="30" t="s">
        <v>201</v>
      </c>
      <c r="I131" s="9" t="s">
        <v>19</v>
      </c>
      <c r="J131" s="30" t="s">
        <v>20</v>
      </c>
      <c r="K131" s="30" t="s">
        <v>22</v>
      </c>
      <c r="L131" s="182" t="s">
        <v>22</v>
      </c>
      <c r="M131" s="30" t="s">
        <v>31</v>
      </c>
      <c r="N131" s="30" t="s">
        <v>24</v>
      </c>
      <c r="O131" s="30" t="s">
        <v>25</v>
      </c>
      <c r="P131" s="147"/>
      <c r="Q131" s="164">
        <v>1</v>
      </c>
      <c r="R131" s="164" t="s">
        <v>17</v>
      </c>
      <c r="S131" s="66"/>
      <c r="Y131" s="170"/>
    </row>
    <row r="132" spans="1:25">
      <c r="A132" s="10" t="s">
        <v>28</v>
      </c>
      <c r="B132" s="44" t="s">
        <v>16</v>
      </c>
      <c r="C132" s="45" t="s">
        <v>16</v>
      </c>
      <c r="D132" s="44" t="s">
        <v>16</v>
      </c>
      <c r="E132" s="31" t="s">
        <v>17</v>
      </c>
      <c r="F132" s="13"/>
      <c r="G132" s="13"/>
      <c r="H132" s="130" t="s">
        <v>523</v>
      </c>
      <c r="I132" s="67"/>
      <c r="J132" s="130"/>
      <c r="K132" s="130"/>
      <c r="L132" s="176"/>
      <c r="M132" s="130" t="s">
        <v>31</v>
      </c>
      <c r="N132" s="130"/>
      <c r="O132" s="130"/>
      <c r="P132" s="146"/>
      <c r="Q132" s="164">
        <v>1</v>
      </c>
      <c r="R132" s="164" t="s">
        <v>17</v>
      </c>
      <c r="S132" s="66"/>
      <c r="Y132" s="170"/>
    </row>
    <row r="133" spans="1:25">
      <c r="A133" s="10" t="s">
        <v>28</v>
      </c>
      <c r="B133" s="44" t="s">
        <v>524</v>
      </c>
      <c r="C133" s="45" t="s">
        <v>525</v>
      </c>
      <c r="D133" s="44" t="s">
        <v>526</v>
      </c>
      <c r="E133" s="31" t="s">
        <v>271</v>
      </c>
      <c r="F133" s="13"/>
      <c r="G133" s="13"/>
      <c r="H133" s="10" t="s">
        <v>527</v>
      </c>
      <c r="I133" s="34" t="s">
        <v>528</v>
      </c>
      <c r="J133" s="34" t="s">
        <v>200</v>
      </c>
      <c r="K133" s="34" t="s">
        <v>529</v>
      </c>
      <c r="L133" s="180">
        <v>4100</v>
      </c>
      <c r="M133" s="34" t="s">
        <v>527</v>
      </c>
      <c r="N133" s="34" t="s">
        <v>224</v>
      </c>
      <c r="O133" s="91" t="s">
        <v>355</v>
      </c>
      <c r="P133" s="4"/>
      <c r="Q133" s="164">
        <v>0</v>
      </c>
      <c r="R133" s="164" t="s">
        <v>17</v>
      </c>
      <c r="S133" s="10" t="s">
        <v>530</v>
      </c>
      <c r="Y133" s="170"/>
    </row>
    <row r="134" spans="1:25">
      <c r="A134" s="10" t="s">
        <v>28</v>
      </c>
      <c r="B134" s="44" t="s">
        <v>531</v>
      </c>
      <c r="C134" s="45" t="s">
        <v>532</v>
      </c>
      <c r="D134" s="44" t="s">
        <v>533</v>
      </c>
      <c r="E134" s="31" t="s">
        <v>271</v>
      </c>
      <c r="F134" s="13"/>
      <c r="G134" s="13"/>
      <c r="H134" s="10" t="s">
        <v>534</v>
      </c>
      <c r="I134" s="37" t="s">
        <v>528</v>
      </c>
      <c r="J134" s="34" t="s">
        <v>535</v>
      </c>
      <c r="K134" s="34" t="s">
        <v>536</v>
      </c>
      <c r="L134" s="180">
        <v>4314</v>
      </c>
      <c r="M134" s="34" t="s">
        <v>534</v>
      </c>
      <c r="N134" s="37" t="s">
        <v>224</v>
      </c>
      <c r="O134" s="92" t="s">
        <v>355</v>
      </c>
      <c r="P134" s="6"/>
      <c r="Q134" s="164">
        <v>1</v>
      </c>
      <c r="R134" s="164" t="s">
        <v>17</v>
      </c>
      <c r="S134" s="10" t="s">
        <v>530</v>
      </c>
      <c r="Y134" s="170"/>
    </row>
    <row r="135" spans="1:25">
      <c r="A135" s="10" t="s">
        <v>28</v>
      </c>
      <c r="B135" s="44" t="s">
        <v>537</v>
      </c>
      <c r="C135" s="45" t="s">
        <v>525</v>
      </c>
      <c r="D135" s="44" t="s">
        <v>526</v>
      </c>
      <c r="E135" s="31" t="s">
        <v>271</v>
      </c>
      <c r="F135" s="13"/>
      <c r="G135" s="13"/>
      <c r="H135" s="10" t="s">
        <v>538</v>
      </c>
      <c r="I135" s="51" t="s">
        <v>528</v>
      </c>
      <c r="J135" s="34" t="s">
        <v>200</v>
      </c>
      <c r="K135" s="34" t="s">
        <v>539</v>
      </c>
      <c r="L135" s="180">
        <v>1647</v>
      </c>
      <c r="M135" s="34" t="s">
        <v>540</v>
      </c>
      <c r="N135" s="51" t="s">
        <v>224</v>
      </c>
      <c r="O135" s="93" t="s">
        <v>355</v>
      </c>
      <c r="P135" s="5"/>
      <c r="Q135" s="164">
        <v>0</v>
      </c>
      <c r="R135" s="164" t="s">
        <v>17</v>
      </c>
      <c r="S135" s="10" t="s">
        <v>541</v>
      </c>
      <c r="Y135" s="170"/>
    </row>
    <row r="136" spans="1:25">
      <c r="A136" s="10" t="s">
        <v>28</v>
      </c>
      <c r="B136" s="44" t="s">
        <v>542</v>
      </c>
      <c r="C136" s="45" t="s">
        <v>532</v>
      </c>
      <c r="D136" s="44" t="s">
        <v>533</v>
      </c>
      <c r="E136" s="31" t="s">
        <v>271</v>
      </c>
      <c r="F136" s="13"/>
      <c r="G136" s="13"/>
      <c r="H136" s="10" t="s">
        <v>543</v>
      </c>
      <c r="I136" s="34" t="s">
        <v>528</v>
      </c>
      <c r="J136" s="34" t="s">
        <v>535</v>
      </c>
      <c r="K136" s="34" t="s">
        <v>539</v>
      </c>
      <c r="L136" s="180">
        <v>1647</v>
      </c>
      <c r="M136" s="34" t="s">
        <v>540</v>
      </c>
      <c r="N136" s="34" t="s">
        <v>224</v>
      </c>
      <c r="O136" s="91" t="s">
        <v>355</v>
      </c>
      <c r="P136" s="4"/>
      <c r="Q136" s="164">
        <v>1</v>
      </c>
      <c r="R136" s="164" t="s">
        <v>17</v>
      </c>
      <c r="S136" s="10" t="s">
        <v>541</v>
      </c>
      <c r="Y136" s="170"/>
    </row>
    <row r="137" spans="1:25">
      <c r="A137" s="10" t="s">
        <v>28</v>
      </c>
      <c r="B137" s="44" t="s">
        <v>16</v>
      </c>
      <c r="C137" s="45" t="s">
        <v>16</v>
      </c>
      <c r="D137" s="44" t="s">
        <v>16</v>
      </c>
      <c r="E137" s="31" t="s">
        <v>17</v>
      </c>
      <c r="F137" s="13"/>
      <c r="G137" s="13"/>
      <c r="H137" s="10"/>
      <c r="I137" s="4"/>
      <c r="J137" s="34"/>
      <c r="K137" s="34"/>
      <c r="L137" s="180"/>
      <c r="M137" s="34" t="s">
        <v>31</v>
      </c>
      <c r="N137" s="34"/>
      <c r="O137" s="90"/>
      <c r="P137" s="4"/>
      <c r="Q137" s="164" t="s">
        <v>16</v>
      </c>
      <c r="R137" s="164" t="s">
        <v>17</v>
      </c>
      <c r="S137" s="10"/>
      <c r="Y137" s="170"/>
    </row>
    <row r="138" spans="1:25">
      <c r="A138" s="10" t="s">
        <v>15</v>
      </c>
      <c r="B138" s="44" t="s">
        <v>16</v>
      </c>
      <c r="C138" s="45" t="s">
        <v>16</v>
      </c>
      <c r="D138" s="44" t="s">
        <v>16</v>
      </c>
      <c r="E138" s="31" t="s">
        <v>17</v>
      </c>
      <c r="F138" s="13"/>
      <c r="G138" s="13"/>
      <c r="H138" s="30" t="s">
        <v>201</v>
      </c>
      <c r="I138" s="9" t="s">
        <v>19</v>
      </c>
      <c r="J138" s="30" t="s">
        <v>20</v>
      </c>
      <c r="K138" s="30" t="s">
        <v>22</v>
      </c>
      <c r="L138" s="182" t="s">
        <v>22</v>
      </c>
      <c r="M138" s="30" t="s">
        <v>31</v>
      </c>
      <c r="N138" s="30" t="s">
        <v>24</v>
      </c>
      <c r="O138" s="30" t="s">
        <v>25</v>
      </c>
      <c r="P138" s="147"/>
      <c r="Q138" s="164">
        <v>1</v>
      </c>
      <c r="R138" s="164" t="s">
        <v>17</v>
      </c>
      <c r="S138" s="66"/>
      <c r="Y138" s="170"/>
    </row>
    <row r="139" spans="1:25">
      <c r="A139" s="10" t="s">
        <v>28</v>
      </c>
      <c r="B139" s="44" t="s">
        <v>16</v>
      </c>
      <c r="C139" s="45" t="s">
        <v>16</v>
      </c>
      <c r="D139" s="44" t="s">
        <v>16</v>
      </c>
      <c r="E139" s="31" t="s">
        <v>17</v>
      </c>
      <c r="F139" s="13"/>
      <c r="G139" s="13"/>
      <c r="H139" s="130" t="s">
        <v>544</v>
      </c>
      <c r="I139" s="67"/>
      <c r="J139" s="130"/>
      <c r="K139" s="130"/>
      <c r="L139" s="176"/>
      <c r="M139" s="130" t="s">
        <v>31</v>
      </c>
      <c r="N139" s="130"/>
      <c r="O139" s="130"/>
      <c r="P139" s="146"/>
      <c r="Q139" s="164">
        <v>1</v>
      </c>
      <c r="R139" s="164" t="s">
        <v>17</v>
      </c>
      <c r="S139" s="66"/>
      <c r="Y139" s="170"/>
    </row>
    <row r="140" spans="1:25">
      <c r="A140" s="10" t="s">
        <v>28</v>
      </c>
      <c r="B140" s="44" t="s">
        <v>545</v>
      </c>
      <c r="C140" s="45" t="s">
        <v>546</v>
      </c>
      <c r="D140" s="44" t="s">
        <v>547</v>
      </c>
      <c r="E140" s="31" t="s">
        <v>271</v>
      </c>
      <c r="F140" s="13"/>
      <c r="G140" s="13"/>
      <c r="H140" s="10" t="s">
        <v>548</v>
      </c>
      <c r="I140" s="34" t="s">
        <v>549</v>
      </c>
      <c r="J140" s="34" t="s">
        <v>550</v>
      </c>
      <c r="K140" s="34" t="s">
        <v>551</v>
      </c>
      <c r="L140" s="180">
        <v>12130</v>
      </c>
      <c r="M140" s="34" t="s">
        <v>552</v>
      </c>
      <c r="N140" s="34"/>
      <c r="O140" s="10"/>
      <c r="P140" s="4"/>
      <c r="Q140" s="164">
        <v>1</v>
      </c>
      <c r="R140" s="164" t="s">
        <v>17</v>
      </c>
      <c r="S140" s="10"/>
      <c r="Y140" s="170"/>
    </row>
    <row r="141" spans="1:25">
      <c r="A141" s="10" t="s">
        <v>28</v>
      </c>
      <c r="B141" s="44" t="s">
        <v>553</v>
      </c>
      <c r="C141" s="45" t="s">
        <v>554</v>
      </c>
      <c r="D141" s="44" t="s">
        <v>555</v>
      </c>
      <c r="E141" s="31" t="s">
        <v>271</v>
      </c>
      <c r="F141" s="13"/>
      <c r="G141" s="13"/>
      <c r="H141" s="10" t="s">
        <v>556</v>
      </c>
      <c r="I141" s="34" t="s">
        <v>549</v>
      </c>
      <c r="J141" s="34" t="s">
        <v>557</v>
      </c>
      <c r="K141" s="34" t="s">
        <v>558</v>
      </c>
      <c r="L141" s="180">
        <v>1215</v>
      </c>
      <c r="M141" s="34" t="s">
        <v>559</v>
      </c>
      <c r="N141" s="94"/>
      <c r="O141" s="31"/>
      <c r="P141" s="4"/>
      <c r="Q141" s="164">
        <v>1</v>
      </c>
      <c r="R141" s="164" t="s">
        <v>17</v>
      </c>
      <c r="S141" s="10"/>
      <c r="Y141" s="170"/>
    </row>
    <row r="142" spans="1:25">
      <c r="A142" s="10" t="s">
        <v>28</v>
      </c>
      <c r="B142" s="44" t="s">
        <v>16</v>
      </c>
      <c r="C142" s="45" t="s">
        <v>16</v>
      </c>
      <c r="D142" s="44" t="s">
        <v>16</v>
      </c>
      <c r="E142" s="31" t="s">
        <v>17</v>
      </c>
      <c r="F142" s="13"/>
      <c r="G142" s="13"/>
      <c r="H142" s="10"/>
      <c r="I142" s="4"/>
      <c r="J142" s="34"/>
      <c r="K142" s="34"/>
      <c r="L142" s="180"/>
      <c r="M142" s="34" t="s">
        <v>31</v>
      </c>
      <c r="N142" s="34"/>
      <c r="O142" s="90"/>
      <c r="P142" s="4"/>
      <c r="Q142" s="164" t="s">
        <v>16</v>
      </c>
      <c r="R142" s="164" t="s">
        <v>17</v>
      </c>
      <c r="S142" s="10"/>
      <c r="Y142" s="170"/>
    </row>
    <row r="143" spans="1:25">
      <c r="A143" s="10" t="s">
        <v>15</v>
      </c>
      <c r="B143" s="44" t="s">
        <v>16</v>
      </c>
      <c r="C143" s="45" t="s">
        <v>16</v>
      </c>
      <c r="D143" s="44" t="s">
        <v>16</v>
      </c>
      <c r="E143" s="31" t="s">
        <v>17</v>
      </c>
      <c r="F143" s="13"/>
      <c r="G143" s="13"/>
      <c r="H143" s="30" t="s">
        <v>201</v>
      </c>
      <c r="I143" s="9" t="s">
        <v>19</v>
      </c>
      <c r="J143" s="30" t="s">
        <v>20</v>
      </c>
      <c r="K143" s="30" t="s">
        <v>22</v>
      </c>
      <c r="L143" s="182" t="s">
        <v>22</v>
      </c>
      <c r="M143" s="30" t="s">
        <v>31</v>
      </c>
      <c r="N143" s="30" t="s">
        <v>24</v>
      </c>
      <c r="O143" s="30" t="s">
        <v>25</v>
      </c>
      <c r="P143" s="147"/>
      <c r="Q143" s="164">
        <v>1</v>
      </c>
      <c r="R143" s="164" t="s">
        <v>17</v>
      </c>
      <c r="S143" s="66"/>
      <c r="Y143" s="170"/>
    </row>
    <row r="144" spans="1:25">
      <c r="A144" s="10" t="s">
        <v>28</v>
      </c>
      <c r="B144" s="44" t="s">
        <v>16</v>
      </c>
      <c r="C144" s="45" t="s">
        <v>16</v>
      </c>
      <c r="D144" s="44" t="s">
        <v>16</v>
      </c>
      <c r="E144" s="31" t="s">
        <v>17</v>
      </c>
      <c r="F144" s="13"/>
      <c r="G144" s="13"/>
      <c r="H144" s="130" t="s">
        <v>560</v>
      </c>
      <c r="I144" s="67"/>
      <c r="J144" s="130"/>
      <c r="K144" s="130"/>
      <c r="L144" s="176"/>
      <c r="M144" s="130" t="s">
        <v>31</v>
      </c>
      <c r="N144" s="130"/>
      <c r="O144" s="130"/>
      <c r="P144" s="146"/>
      <c r="Q144" s="164">
        <v>1</v>
      </c>
      <c r="R144" s="164" t="s">
        <v>17</v>
      </c>
      <c r="S144" s="66"/>
      <c r="Y144" s="170"/>
    </row>
    <row r="145" spans="1:25">
      <c r="A145" s="10" t="s">
        <v>28</v>
      </c>
      <c r="B145" s="44" t="s">
        <v>561</v>
      </c>
      <c r="C145" s="45" t="s">
        <v>562</v>
      </c>
      <c r="D145" s="44" t="s">
        <v>563</v>
      </c>
      <c r="E145" s="31" t="s">
        <v>205</v>
      </c>
      <c r="F145" s="13"/>
      <c r="G145" s="13"/>
      <c r="H145" s="10" t="s">
        <v>564</v>
      </c>
      <c r="I145" s="68" t="s">
        <v>565</v>
      </c>
      <c r="J145" s="77" t="s">
        <v>126</v>
      </c>
      <c r="K145" s="68" t="s">
        <v>566</v>
      </c>
      <c r="L145" s="185">
        <v>2337</v>
      </c>
      <c r="M145" s="68" t="s">
        <v>564</v>
      </c>
      <c r="N145" s="68"/>
      <c r="O145" s="77"/>
      <c r="P145" s="12"/>
      <c r="Q145" s="164">
        <v>0</v>
      </c>
      <c r="R145" s="164" t="s">
        <v>17</v>
      </c>
      <c r="S145" s="10"/>
      <c r="Y145" s="170"/>
    </row>
    <row r="146" spans="1:25">
      <c r="A146" s="10" t="s">
        <v>28</v>
      </c>
      <c r="B146" s="44" t="s">
        <v>567</v>
      </c>
      <c r="C146" s="45" t="s">
        <v>568</v>
      </c>
      <c r="D146" s="44" t="s">
        <v>569</v>
      </c>
      <c r="E146" s="31" t="s">
        <v>271</v>
      </c>
      <c r="F146" s="13"/>
      <c r="G146" s="13"/>
      <c r="H146" s="10" t="s">
        <v>570</v>
      </c>
      <c r="I146" s="34" t="s">
        <v>565</v>
      </c>
      <c r="J146" s="10" t="s">
        <v>186</v>
      </c>
      <c r="K146" s="34" t="s">
        <v>571</v>
      </c>
      <c r="L146" s="180">
        <v>1617</v>
      </c>
      <c r="M146" s="34" t="s">
        <v>570</v>
      </c>
      <c r="N146" s="34"/>
      <c r="O146" s="91" t="s">
        <v>355</v>
      </c>
      <c r="P146" s="4"/>
      <c r="Q146" s="164">
        <v>0</v>
      </c>
      <c r="R146" s="164" t="s">
        <v>17</v>
      </c>
      <c r="S146" s="10"/>
      <c r="Y146" s="170"/>
    </row>
    <row r="147" spans="1:25">
      <c r="A147" s="10" t="s">
        <v>28</v>
      </c>
      <c r="B147" s="44" t="s">
        <v>572</v>
      </c>
      <c r="C147" s="45" t="s">
        <v>568</v>
      </c>
      <c r="D147" s="44" t="s">
        <v>569</v>
      </c>
      <c r="E147" s="31" t="s">
        <v>271</v>
      </c>
      <c r="F147" s="13"/>
      <c r="G147" s="13"/>
      <c r="H147" s="10" t="s">
        <v>573</v>
      </c>
      <c r="I147" s="34" t="s">
        <v>565</v>
      </c>
      <c r="J147" s="10" t="s">
        <v>186</v>
      </c>
      <c r="K147" s="34" t="s">
        <v>574</v>
      </c>
      <c r="L147" s="180">
        <v>1022</v>
      </c>
      <c r="M147" s="34" t="s">
        <v>573</v>
      </c>
      <c r="N147" s="34"/>
      <c r="O147" s="91" t="s">
        <v>355</v>
      </c>
      <c r="P147" s="4"/>
      <c r="Q147" s="164">
        <v>0</v>
      </c>
      <c r="R147" s="164" t="s">
        <v>17</v>
      </c>
      <c r="S147" s="10"/>
      <c r="Y147" s="170"/>
    </row>
    <row r="148" spans="1:25">
      <c r="A148" s="10" t="s">
        <v>28</v>
      </c>
      <c r="B148" s="44" t="s">
        <v>575</v>
      </c>
      <c r="C148" s="45" t="s">
        <v>568</v>
      </c>
      <c r="D148" s="44" t="s">
        <v>569</v>
      </c>
      <c r="E148" s="31" t="s">
        <v>271</v>
      </c>
      <c r="F148" s="13"/>
      <c r="G148" s="13"/>
      <c r="H148" s="10" t="s">
        <v>576</v>
      </c>
      <c r="I148" s="34" t="s">
        <v>565</v>
      </c>
      <c r="J148" s="10" t="s">
        <v>186</v>
      </c>
      <c r="K148" s="34" t="s">
        <v>577</v>
      </c>
      <c r="L148" s="180">
        <v>2656</v>
      </c>
      <c r="M148" s="34" t="s">
        <v>576</v>
      </c>
      <c r="N148" s="34"/>
      <c r="O148" s="91" t="s">
        <v>355</v>
      </c>
      <c r="P148" s="4"/>
      <c r="Q148" s="164">
        <v>0</v>
      </c>
      <c r="R148" s="164" t="s">
        <v>17</v>
      </c>
      <c r="S148" s="10"/>
      <c r="Y148" s="170"/>
    </row>
    <row r="149" spans="1:25">
      <c r="A149" s="10" t="s">
        <v>28</v>
      </c>
      <c r="B149" s="44" t="s">
        <v>578</v>
      </c>
      <c r="C149" s="45" t="s">
        <v>579</v>
      </c>
      <c r="D149" s="44" t="s">
        <v>580</v>
      </c>
      <c r="E149" s="31" t="s">
        <v>205</v>
      </c>
      <c r="F149" s="13"/>
      <c r="G149" s="13"/>
      <c r="H149" s="10" t="s">
        <v>581</v>
      </c>
      <c r="I149" s="51" t="s">
        <v>565</v>
      </c>
      <c r="J149" s="53" t="s">
        <v>582</v>
      </c>
      <c r="K149" s="51" t="s">
        <v>583</v>
      </c>
      <c r="L149" s="192">
        <v>1987</v>
      </c>
      <c r="M149" s="51" t="s">
        <v>581</v>
      </c>
      <c r="N149" s="51"/>
      <c r="O149" s="93" t="s">
        <v>355</v>
      </c>
      <c r="P149" s="5"/>
      <c r="Q149" s="164">
        <v>0</v>
      </c>
      <c r="R149" s="164" t="s">
        <v>17</v>
      </c>
      <c r="S149" s="10"/>
      <c r="Y149" s="170"/>
    </row>
    <row r="150" spans="1:25">
      <c r="A150" s="10" t="s">
        <v>28</v>
      </c>
      <c r="B150" s="44" t="s">
        <v>584</v>
      </c>
      <c r="C150" s="45" t="s">
        <v>579</v>
      </c>
      <c r="D150" s="44" t="s">
        <v>580</v>
      </c>
      <c r="E150" s="31" t="s">
        <v>271</v>
      </c>
      <c r="F150" s="13"/>
      <c r="G150" s="13"/>
      <c r="H150" s="10" t="s">
        <v>585</v>
      </c>
      <c r="I150" s="34" t="s">
        <v>565</v>
      </c>
      <c r="J150" s="10" t="s">
        <v>582</v>
      </c>
      <c r="K150" s="169" t="s">
        <v>586</v>
      </c>
      <c r="L150" s="186">
        <v>930</v>
      </c>
      <c r="M150" s="169" t="s">
        <v>585</v>
      </c>
      <c r="N150" s="34"/>
      <c r="O150" s="91" t="s">
        <v>355</v>
      </c>
      <c r="P150" s="123"/>
      <c r="Q150" s="164">
        <v>0</v>
      </c>
      <c r="R150" s="164" t="s">
        <v>17</v>
      </c>
      <c r="S150" s="10"/>
      <c r="Y150" s="170"/>
    </row>
    <row r="151" spans="1:25">
      <c r="A151" s="10" t="s">
        <v>28</v>
      </c>
      <c r="B151" s="44" t="s">
        <v>587</v>
      </c>
      <c r="C151" s="45" t="s">
        <v>579</v>
      </c>
      <c r="D151" s="44" t="s">
        <v>580</v>
      </c>
      <c r="E151" s="31" t="s">
        <v>271</v>
      </c>
      <c r="F151" s="13"/>
      <c r="G151" s="13"/>
      <c r="H151" s="168" t="s">
        <v>588</v>
      </c>
      <c r="I151" s="34" t="s">
        <v>565</v>
      </c>
      <c r="J151" s="10" t="s">
        <v>582</v>
      </c>
      <c r="K151" s="31" t="s">
        <v>589</v>
      </c>
      <c r="L151" s="125">
        <v>1159</v>
      </c>
      <c r="M151" s="31" t="s">
        <v>588</v>
      </c>
      <c r="N151" s="34"/>
      <c r="O151" s="91" t="s">
        <v>355</v>
      </c>
      <c r="P151" s="123"/>
      <c r="Q151" s="164">
        <v>0</v>
      </c>
      <c r="R151" s="164" t="s">
        <v>17</v>
      </c>
      <c r="S151" s="10"/>
      <c r="Y151" s="170"/>
    </row>
    <row r="152" spans="1:25">
      <c r="A152" s="10" t="s">
        <v>28</v>
      </c>
      <c r="B152" s="44" t="s">
        <v>590</v>
      </c>
      <c r="C152" s="45" t="s">
        <v>579</v>
      </c>
      <c r="D152" s="44" t="s">
        <v>580</v>
      </c>
      <c r="E152" s="31" t="s">
        <v>271</v>
      </c>
      <c r="F152" s="13"/>
      <c r="G152" s="13"/>
      <c r="H152" s="10" t="s">
        <v>591</v>
      </c>
      <c r="I152" s="34" t="s">
        <v>565</v>
      </c>
      <c r="J152" s="10" t="s">
        <v>582</v>
      </c>
      <c r="K152" s="169" t="s">
        <v>592</v>
      </c>
      <c r="L152" s="186">
        <v>2086</v>
      </c>
      <c r="M152" s="169" t="s">
        <v>591</v>
      </c>
      <c r="N152" s="34"/>
      <c r="O152" s="91" t="s">
        <v>355</v>
      </c>
      <c r="P152" s="123"/>
      <c r="Q152" s="164">
        <v>0</v>
      </c>
      <c r="R152" s="164" t="s">
        <v>17</v>
      </c>
      <c r="S152" s="10"/>
      <c r="Y152" s="170"/>
    </row>
    <row r="153" spans="1:25">
      <c r="A153" s="10" t="s">
        <v>28</v>
      </c>
      <c r="B153" s="44" t="s">
        <v>593</v>
      </c>
      <c r="C153" s="45" t="s">
        <v>579</v>
      </c>
      <c r="D153" s="44" t="s">
        <v>580</v>
      </c>
      <c r="E153" s="31" t="s">
        <v>271</v>
      </c>
      <c r="F153" s="13"/>
      <c r="G153" s="13"/>
      <c r="H153" s="10" t="s">
        <v>594</v>
      </c>
      <c r="I153" s="37" t="s">
        <v>565</v>
      </c>
      <c r="J153" s="55" t="s">
        <v>582</v>
      </c>
      <c r="K153" s="37" t="s">
        <v>595</v>
      </c>
      <c r="L153" s="179">
        <v>4819</v>
      </c>
      <c r="M153" s="37" t="s">
        <v>594</v>
      </c>
      <c r="N153" s="37"/>
      <c r="O153" s="92" t="s">
        <v>355</v>
      </c>
      <c r="P153" s="6"/>
      <c r="Q153" s="164">
        <v>0</v>
      </c>
      <c r="R153" s="164" t="s">
        <v>17</v>
      </c>
      <c r="S153" s="10"/>
      <c r="Y153" s="170"/>
    </row>
    <row r="154" spans="1:25">
      <c r="A154" s="10" t="s">
        <v>28</v>
      </c>
      <c r="B154" s="44" t="s">
        <v>596</v>
      </c>
      <c r="C154" s="45" t="s">
        <v>597</v>
      </c>
      <c r="D154" s="44" t="s">
        <v>598</v>
      </c>
      <c r="E154" s="31" t="s">
        <v>205</v>
      </c>
      <c r="F154" s="13"/>
      <c r="G154" s="13"/>
      <c r="H154" s="10" t="s">
        <v>599</v>
      </c>
      <c r="I154" s="34" t="s">
        <v>565</v>
      </c>
      <c r="J154" s="10" t="s">
        <v>397</v>
      </c>
      <c r="K154" s="34" t="s">
        <v>600</v>
      </c>
      <c r="L154" s="180">
        <v>1414</v>
      </c>
      <c r="M154" s="34" t="s">
        <v>599</v>
      </c>
      <c r="N154" s="34"/>
      <c r="O154" s="10"/>
      <c r="P154" s="4"/>
      <c r="Q154" s="164">
        <v>0</v>
      </c>
      <c r="R154" s="164" t="s">
        <v>17</v>
      </c>
      <c r="S154" s="10"/>
      <c r="Y154" s="170"/>
    </row>
    <row r="155" spans="1:25">
      <c r="A155" s="10" t="s">
        <v>28</v>
      </c>
      <c r="B155" s="44" t="s">
        <v>601</v>
      </c>
      <c r="C155" s="45" t="s">
        <v>602</v>
      </c>
      <c r="D155" s="44" t="s">
        <v>603</v>
      </c>
      <c r="E155" s="31" t="s">
        <v>271</v>
      </c>
      <c r="F155" s="13"/>
      <c r="G155" s="13"/>
      <c r="H155" s="168" t="s">
        <v>604</v>
      </c>
      <c r="I155" s="68" t="s">
        <v>565</v>
      </c>
      <c r="J155" s="77" t="s">
        <v>492</v>
      </c>
      <c r="K155" s="68" t="s">
        <v>605</v>
      </c>
      <c r="L155" s="185">
        <v>1126</v>
      </c>
      <c r="M155" s="68" t="s">
        <v>604</v>
      </c>
      <c r="N155" s="68"/>
      <c r="O155" s="77"/>
      <c r="P155" s="12"/>
      <c r="Q155" s="164">
        <v>0</v>
      </c>
      <c r="R155" s="164" t="s">
        <v>17</v>
      </c>
      <c r="S155" s="10"/>
      <c r="Y155" s="170"/>
    </row>
    <row r="156" spans="1:25">
      <c r="A156" s="10" t="s">
        <v>28</v>
      </c>
      <c r="B156" s="44" t="s">
        <v>606</v>
      </c>
      <c r="C156" s="45" t="s">
        <v>607</v>
      </c>
      <c r="D156" s="44" t="s">
        <v>608</v>
      </c>
      <c r="E156" s="31" t="s">
        <v>271</v>
      </c>
      <c r="F156" s="13"/>
      <c r="G156" s="13"/>
      <c r="H156" s="10" t="s">
        <v>609</v>
      </c>
      <c r="I156" s="34" t="s">
        <v>565</v>
      </c>
      <c r="J156" s="10" t="s">
        <v>610</v>
      </c>
      <c r="K156" s="34" t="s">
        <v>611</v>
      </c>
      <c r="L156" s="180">
        <v>787</v>
      </c>
      <c r="M156" s="34" t="s">
        <v>609</v>
      </c>
      <c r="N156" s="34"/>
      <c r="O156" s="10" t="s">
        <v>612</v>
      </c>
      <c r="P156" s="4"/>
      <c r="Q156" s="164">
        <v>0</v>
      </c>
      <c r="R156" s="164" t="s">
        <v>17</v>
      </c>
      <c r="S156" s="10"/>
      <c r="Y156" s="170"/>
    </row>
    <row r="157" spans="1:25">
      <c r="A157" s="10" t="s">
        <v>28</v>
      </c>
      <c r="B157" s="44" t="s">
        <v>613</v>
      </c>
      <c r="C157" s="45" t="s">
        <v>614</v>
      </c>
      <c r="D157" s="44" t="s">
        <v>615</v>
      </c>
      <c r="E157" s="31" t="s">
        <v>271</v>
      </c>
      <c r="F157" s="13"/>
      <c r="G157" s="13"/>
      <c r="H157" s="127" t="s">
        <v>609</v>
      </c>
      <c r="I157" s="245" t="s">
        <v>565</v>
      </c>
      <c r="J157" s="246" t="s">
        <v>514</v>
      </c>
      <c r="K157" s="245" t="s">
        <v>611</v>
      </c>
      <c r="L157" s="247">
        <v>787</v>
      </c>
      <c r="M157" s="245" t="s">
        <v>609</v>
      </c>
      <c r="N157" s="34"/>
      <c r="O157" s="31" t="s">
        <v>616</v>
      </c>
      <c r="P157" s="4"/>
      <c r="Q157" s="164">
        <v>0</v>
      </c>
      <c r="R157" s="164" t="s">
        <v>17</v>
      </c>
      <c r="S157" s="75"/>
      <c r="Y157" s="170"/>
    </row>
    <row r="158" spans="1:25">
      <c r="A158" s="10" t="s">
        <v>28</v>
      </c>
      <c r="B158" s="44" t="s">
        <v>617</v>
      </c>
      <c r="C158" s="45" t="s">
        <v>618</v>
      </c>
      <c r="D158" s="44" t="s">
        <v>619</v>
      </c>
      <c r="E158" s="31" t="s">
        <v>205</v>
      </c>
      <c r="F158" s="13"/>
      <c r="G158" s="13"/>
      <c r="H158" s="31" t="s">
        <v>620</v>
      </c>
      <c r="I158" s="34" t="s">
        <v>621</v>
      </c>
      <c r="J158" s="10" t="s">
        <v>318</v>
      </c>
      <c r="K158" s="34" t="s">
        <v>622</v>
      </c>
      <c r="L158" s="180">
        <v>2604</v>
      </c>
      <c r="M158" s="34" t="s">
        <v>623</v>
      </c>
      <c r="N158" s="51"/>
      <c r="O158" s="53"/>
      <c r="P158" s="5"/>
      <c r="Q158" s="164">
        <v>1</v>
      </c>
      <c r="R158" s="164" t="s">
        <v>17</v>
      </c>
      <c r="S158" s="10"/>
      <c r="T158" s="153" t="s">
        <v>624</v>
      </c>
      <c r="Y158" s="170"/>
    </row>
    <row r="159" spans="1:25">
      <c r="A159" s="10" t="s">
        <v>15</v>
      </c>
      <c r="B159" s="44" t="s">
        <v>16</v>
      </c>
      <c r="C159" s="45" t="s">
        <v>16</v>
      </c>
      <c r="D159" s="44" t="s">
        <v>16</v>
      </c>
      <c r="E159" s="31" t="s">
        <v>79</v>
      </c>
      <c r="F159" s="13"/>
      <c r="G159" s="13"/>
      <c r="H159" s="26" t="s">
        <v>625</v>
      </c>
      <c r="I159" s="3" t="s">
        <v>19</v>
      </c>
      <c r="J159" s="26" t="s">
        <v>20</v>
      </c>
      <c r="K159" s="26" t="s">
        <v>22</v>
      </c>
      <c r="L159" s="220" t="s">
        <v>22</v>
      </c>
      <c r="M159" s="26" t="s">
        <v>31</v>
      </c>
      <c r="N159" s="26" t="s">
        <v>24</v>
      </c>
      <c r="O159" s="26" t="s">
        <v>25</v>
      </c>
      <c r="P159" s="145"/>
      <c r="Q159" s="164">
        <v>1</v>
      </c>
      <c r="R159" s="164" t="s">
        <v>79</v>
      </c>
      <c r="S159" s="66"/>
    </row>
    <row r="160" spans="1:25">
      <c r="A160" s="10" t="s">
        <v>28</v>
      </c>
      <c r="B160" s="44" t="s">
        <v>626</v>
      </c>
      <c r="C160" s="45" t="s">
        <v>627</v>
      </c>
      <c r="D160" s="44" t="s">
        <v>628</v>
      </c>
      <c r="E160" s="31" t="s">
        <v>79</v>
      </c>
      <c r="F160" s="13"/>
      <c r="G160" s="13"/>
      <c r="H160" s="34" t="s">
        <v>629</v>
      </c>
      <c r="I160" s="34" t="s">
        <v>630</v>
      </c>
      <c r="J160" s="34" t="s">
        <v>37</v>
      </c>
      <c r="K160" s="34" t="s">
        <v>631</v>
      </c>
      <c r="L160" s="180">
        <v>12110</v>
      </c>
      <c r="M160" s="34" t="s">
        <v>629</v>
      </c>
      <c r="N160" s="10"/>
      <c r="O160" s="95"/>
      <c r="P160" s="4" t="s">
        <v>632</v>
      </c>
      <c r="Q160" s="164">
        <v>0</v>
      </c>
      <c r="R160" s="164" t="s">
        <v>79</v>
      </c>
      <c r="S160" s="10"/>
    </row>
    <row r="161" spans="1:19">
      <c r="A161" s="10" t="s">
        <v>28</v>
      </c>
      <c r="B161" s="44" t="s">
        <v>633</v>
      </c>
      <c r="C161" s="45" t="s">
        <v>634</v>
      </c>
      <c r="D161" s="44" t="s">
        <v>635</v>
      </c>
      <c r="E161" s="31" t="s">
        <v>79</v>
      </c>
      <c r="F161" s="13"/>
      <c r="G161" s="13"/>
      <c r="H161" s="129" t="s">
        <v>629</v>
      </c>
      <c r="I161" s="34" t="s">
        <v>630</v>
      </c>
      <c r="J161" s="31" t="s">
        <v>100</v>
      </c>
      <c r="K161" s="34" t="s">
        <v>636</v>
      </c>
      <c r="L161" s="180">
        <v>46440</v>
      </c>
      <c r="M161" s="34" t="s">
        <v>629</v>
      </c>
      <c r="N161" s="10" t="s">
        <v>249</v>
      </c>
      <c r="O161" s="60" t="s">
        <v>250</v>
      </c>
      <c r="P161" s="4" t="s">
        <v>632</v>
      </c>
      <c r="Q161" s="164">
        <v>0</v>
      </c>
      <c r="R161" s="164" t="s">
        <v>79</v>
      </c>
      <c r="S161" s="10"/>
    </row>
    <row r="162" spans="1:19">
      <c r="A162" s="10" t="s">
        <v>28</v>
      </c>
      <c r="B162" s="44" t="s">
        <v>637</v>
      </c>
      <c r="C162" s="45" t="s">
        <v>638</v>
      </c>
      <c r="D162" s="44" t="s">
        <v>639</v>
      </c>
      <c r="E162" s="31" t="s">
        <v>79</v>
      </c>
      <c r="F162" s="13"/>
      <c r="G162" s="13"/>
      <c r="H162" s="129" t="s">
        <v>629</v>
      </c>
      <c r="I162" s="34" t="s">
        <v>630</v>
      </c>
      <c r="J162" s="31" t="s">
        <v>640</v>
      </c>
      <c r="K162" s="34" t="s">
        <v>636</v>
      </c>
      <c r="L162" s="180">
        <v>46440</v>
      </c>
      <c r="M162" s="34" t="s">
        <v>629</v>
      </c>
      <c r="N162" s="10" t="s">
        <v>249</v>
      </c>
      <c r="O162" s="60" t="s">
        <v>250</v>
      </c>
      <c r="P162" s="4" t="s">
        <v>632</v>
      </c>
      <c r="Q162" s="164">
        <v>0</v>
      </c>
      <c r="R162" s="164" t="s">
        <v>79</v>
      </c>
      <c r="S162" s="10"/>
    </row>
    <row r="163" spans="1:19">
      <c r="A163" s="10" t="s">
        <v>28</v>
      </c>
      <c r="B163" s="44" t="s">
        <v>641</v>
      </c>
      <c r="C163" s="45" t="s">
        <v>627</v>
      </c>
      <c r="D163" s="44" t="s">
        <v>628</v>
      </c>
      <c r="E163" s="31" t="s">
        <v>79</v>
      </c>
      <c r="F163" s="13"/>
      <c r="G163" s="13"/>
      <c r="H163" s="33" t="s">
        <v>642</v>
      </c>
      <c r="I163" s="34" t="s">
        <v>630</v>
      </c>
      <c r="J163" s="34" t="s">
        <v>37</v>
      </c>
      <c r="K163" s="33" t="s">
        <v>643</v>
      </c>
      <c r="L163" s="125">
        <v>12114</v>
      </c>
      <c r="M163" s="33" t="s">
        <v>642</v>
      </c>
      <c r="N163" s="10"/>
      <c r="O163" s="78" t="s">
        <v>644</v>
      </c>
      <c r="P163" s="13" t="s">
        <v>645</v>
      </c>
      <c r="Q163" s="164">
        <v>0</v>
      </c>
      <c r="R163" s="164" t="s">
        <v>79</v>
      </c>
      <c r="S163" s="10"/>
    </row>
    <row r="164" spans="1:19">
      <c r="A164" s="10" t="s">
        <v>28</v>
      </c>
      <c r="B164" s="44" t="s">
        <v>646</v>
      </c>
      <c r="C164" s="45" t="s">
        <v>627</v>
      </c>
      <c r="D164" s="44" t="s">
        <v>628</v>
      </c>
      <c r="E164" s="31" t="s">
        <v>79</v>
      </c>
      <c r="F164" s="13"/>
      <c r="G164" s="13"/>
      <c r="H164" s="33" t="s">
        <v>647</v>
      </c>
      <c r="I164" s="34" t="s">
        <v>630</v>
      </c>
      <c r="J164" s="34" t="s">
        <v>37</v>
      </c>
      <c r="K164" s="33" t="s">
        <v>648</v>
      </c>
      <c r="L164" s="125">
        <v>12032</v>
      </c>
      <c r="M164" s="33" t="s">
        <v>647</v>
      </c>
      <c r="N164" s="10"/>
      <c r="O164" s="78" t="s">
        <v>644</v>
      </c>
      <c r="P164" s="13" t="s">
        <v>645</v>
      </c>
      <c r="Q164" s="164">
        <v>0</v>
      </c>
      <c r="R164" s="164" t="s">
        <v>79</v>
      </c>
      <c r="S164" s="33" t="s">
        <v>649</v>
      </c>
    </row>
    <row r="165" spans="1:19">
      <c r="A165" s="10" t="s">
        <v>28</v>
      </c>
      <c r="B165" s="44" t="s">
        <v>650</v>
      </c>
      <c r="C165" s="45" t="s">
        <v>627</v>
      </c>
      <c r="D165" s="44" t="s">
        <v>628</v>
      </c>
      <c r="E165" s="31" t="s">
        <v>79</v>
      </c>
      <c r="F165" s="13"/>
      <c r="G165" s="13"/>
      <c r="H165" s="33" t="s">
        <v>651</v>
      </c>
      <c r="I165" s="34" t="s">
        <v>630</v>
      </c>
      <c r="J165" s="153" t="s">
        <v>37</v>
      </c>
      <c r="K165" s="34" t="s">
        <v>652</v>
      </c>
      <c r="L165" s="180">
        <v>12116</v>
      </c>
      <c r="M165" s="34" t="s">
        <v>653</v>
      </c>
      <c r="N165" s="10"/>
      <c r="O165" s="78" t="s">
        <v>654</v>
      </c>
      <c r="P165" s="13" t="s">
        <v>655</v>
      </c>
      <c r="Q165" s="164">
        <v>1</v>
      </c>
      <c r="R165" s="164" t="s">
        <v>79</v>
      </c>
      <c r="S165" s="10"/>
    </row>
    <row r="166" spans="1:19">
      <c r="A166" s="10" t="s">
        <v>28</v>
      </c>
      <c r="B166" s="44" t="s">
        <v>656</v>
      </c>
      <c r="C166" s="45" t="s">
        <v>657</v>
      </c>
      <c r="D166" s="44" t="s">
        <v>658</v>
      </c>
      <c r="E166" s="31" t="s">
        <v>79</v>
      </c>
      <c r="F166" s="13"/>
      <c r="G166" s="13"/>
      <c r="H166" s="252" t="s">
        <v>659</v>
      </c>
      <c r="I166" s="252" t="s">
        <v>660</v>
      </c>
      <c r="J166" s="253" t="s">
        <v>37</v>
      </c>
      <c r="K166" s="252" t="s">
        <v>661</v>
      </c>
      <c r="L166" s="254">
        <v>12113</v>
      </c>
      <c r="M166" s="252" t="s">
        <v>662</v>
      </c>
      <c r="N166" s="255"/>
      <c r="O166" s="256"/>
      <c r="P166" s="15" t="s">
        <v>645</v>
      </c>
      <c r="Q166" s="164">
        <v>0</v>
      </c>
      <c r="R166" s="164" t="s">
        <v>79</v>
      </c>
      <c r="S166" s="10" t="s">
        <v>663</v>
      </c>
    </row>
    <row r="167" spans="1:19">
      <c r="A167" s="10" t="s">
        <v>28</v>
      </c>
      <c r="B167" s="44" t="s">
        <v>664</v>
      </c>
      <c r="C167" s="45" t="s">
        <v>665</v>
      </c>
      <c r="D167" s="44" t="s">
        <v>666</v>
      </c>
      <c r="E167" s="31" t="s">
        <v>79</v>
      </c>
      <c r="F167" s="13"/>
      <c r="G167" s="13"/>
      <c r="H167" s="36" t="s">
        <v>667</v>
      </c>
      <c r="I167" s="35" t="s">
        <v>668</v>
      </c>
      <c r="J167" s="36" t="s">
        <v>37</v>
      </c>
      <c r="K167" s="36" t="s">
        <v>669</v>
      </c>
      <c r="L167" s="194">
        <v>4636</v>
      </c>
      <c r="M167" s="36" t="s">
        <v>667</v>
      </c>
      <c r="N167" s="96"/>
      <c r="O167" s="35" t="s">
        <v>453</v>
      </c>
      <c r="P167" s="150" t="s">
        <v>632</v>
      </c>
      <c r="Q167" s="164">
        <v>0</v>
      </c>
      <c r="R167" s="164" t="s">
        <v>79</v>
      </c>
      <c r="S167" s="10"/>
    </row>
    <row r="168" spans="1:19">
      <c r="A168" s="10" t="s">
        <v>28</v>
      </c>
      <c r="B168" s="44" t="s">
        <v>670</v>
      </c>
      <c r="C168" s="45" t="s">
        <v>671</v>
      </c>
      <c r="D168" s="44" t="s">
        <v>672</v>
      </c>
      <c r="E168" s="31" t="s">
        <v>79</v>
      </c>
      <c r="F168" s="13"/>
      <c r="G168" s="13"/>
      <c r="H168" s="35" t="s">
        <v>673</v>
      </c>
      <c r="I168" s="35" t="s">
        <v>674</v>
      </c>
      <c r="J168" s="34" t="s">
        <v>37</v>
      </c>
      <c r="K168" s="35" t="s">
        <v>675</v>
      </c>
      <c r="L168" s="193">
        <v>12080</v>
      </c>
      <c r="M168" s="35" t="s">
        <v>673</v>
      </c>
      <c r="N168" s="35"/>
      <c r="O168" s="97"/>
      <c r="P168" s="15" t="s">
        <v>632</v>
      </c>
      <c r="Q168" s="164">
        <v>0</v>
      </c>
      <c r="R168" s="164" t="s">
        <v>79</v>
      </c>
      <c r="S168" s="10"/>
    </row>
    <row r="169" spans="1:19">
      <c r="A169" s="10" t="s">
        <v>28</v>
      </c>
      <c r="B169" s="44" t="s">
        <v>676</v>
      </c>
      <c r="C169" s="45" t="s">
        <v>671</v>
      </c>
      <c r="D169" s="44" t="s">
        <v>672</v>
      </c>
      <c r="E169" s="31" t="s">
        <v>79</v>
      </c>
      <c r="F169" s="13"/>
      <c r="G169" s="13"/>
      <c r="H169" s="129" t="s">
        <v>673</v>
      </c>
      <c r="I169" s="34" t="s">
        <v>674</v>
      </c>
      <c r="J169" s="34" t="s">
        <v>37</v>
      </c>
      <c r="K169" s="34" t="s">
        <v>677</v>
      </c>
      <c r="L169" s="180">
        <v>12085</v>
      </c>
      <c r="M169" s="10" t="s">
        <v>678</v>
      </c>
      <c r="N169" s="34"/>
      <c r="O169" s="71"/>
      <c r="P169" s="13"/>
      <c r="Q169" s="164"/>
      <c r="R169" s="164"/>
      <c r="S169" s="10"/>
    </row>
    <row r="170" spans="1:19">
      <c r="A170" s="10" t="s">
        <v>28</v>
      </c>
      <c r="B170" s="44" t="s">
        <v>679</v>
      </c>
      <c r="C170" s="45" t="s">
        <v>680</v>
      </c>
      <c r="D170" s="44" t="s">
        <v>681</v>
      </c>
      <c r="E170" s="31" t="s">
        <v>79</v>
      </c>
      <c r="F170" s="13"/>
      <c r="G170" s="13"/>
      <c r="H170" s="129" t="s">
        <v>673</v>
      </c>
      <c r="I170" s="34" t="s">
        <v>674</v>
      </c>
      <c r="J170" s="31" t="s">
        <v>100</v>
      </c>
      <c r="K170" s="10" t="s">
        <v>682</v>
      </c>
      <c r="L170" s="180">
        <v>44695</v>
      </c>
      <c r="M170" s="10" t="s">
        <v>673</v>
      </c>
      <c r="N170" s="10" t="s">
        <v>249</v>
      </c>
      <c r="O170" s="60" t="s">
        <v>250</v>
      </c>
      <c r="P170" s="13" t="s">
        <v>632</v>
      </c>
      <c r="Q170" s="164">
        <v>0</v>
      </c>
      <c r="R170" s="164" t="s">
        <v>79</v>
      </c>
      <c r="S170" s="10"/>
    </row>
    <row r="171" spans="1:19">
      <c r="A171" s="10" t="s">
        <v>28</v>
      </c>
      <c r="B171" s="44" t="s">
        <v>683</v>
      </c>
      <c r="C171" s="45" t="s">
        <v>684</v>
      </c>
      <c r="D171" s="44" t="s">
        <v>685</v>
      </c>
      <c r="E171" s="31" t="s">
        <v>79</v>
      </c>
      <c r="F171" s="13"/>
      <c r="G171" s="13"/>
      <c r="H171" s="129" t="s">
        <v>673</v>
      </c>
      <c r="I171" s="34" t="s">
        <v>674</v>
      </c>
      <c r="J171" s="31" t="s">
        <v>640</v>
      </c>
      <c r="K171" s="10" t="s">
        <v>682</v>
      </c>
      <c r="L171" s="180">
        <v>44695</v>
      </c>
      <c r="M171" s="10" t="s">
        <v>673</v>
      </c>
      <c r="N171" s="10" t="s">
        <v>249</v>
      </c>
      <c r="O171" s="60" t="s">
        <v>250</v>
      </c>
      <c r="P171" s="13" t="s">
        <v>632</v>
      </c>
      <c r="Q171" s="164">
        <v>0</v>
      </c>
      <c r="R171" s="164" t="s">
        <v>79</v>
      </c>
      <c r="S171" s="10"/>
    </row>
    <row r="172" spans="1:19">
      <c r="A172" s="10" t="s">
        <v>28</v>
      </c>
      <c r="B172" s="44" t="s">
        <v>686</v>
      </c>
      <c r="C172" s="45" t="s">
        <v>671</v>
      </c>
      <c r="D172" s="44" t="s">
        <v>672</v>
      </c>
      <c r="E172" s="31" t="s">
        <v>79</v>
      </c>
      <c r="F172" s="13"/>
      <c r="G172" s="13"/>
      <c r="H172" s="33" t="s">
        <v>687</v>
      </c>
      <c r="I172" s="34" t="s">
        <v>674</v>
      </c>
      <c r="J172" s="34" t="s">
        <v>37</v>
      </c>
      <c r="K172" s="33" t="s">
        <v>688</v>
      </c>
      <c r="L172" s="125">
        <v>12084</v>
      </c>
      <c r="M172" s="33" t="s">
        <v>689</v>
      </c>
      <c r="N172" s="10"/>
      <c r="O172" s="78" t="s">
        <v>644</v>
      </c>
      <c r="P172" s="13" t="s">
        <v>645</v>
      </c>
      <c r="Q172" s="164">
        <v>1</v>
      </c>
      <c r="R172" s="164" t="s">
        <v>79</v>
      </c>
      <c r="S172" s="10"/>
    </row>
    <row r="173" spans="1:19">
      <c r="A173" s="10" t="s">
        <v>28</v>
      </c>
      <c r="B173" s="44" t="s">
        <v>686</v>
      </c>
      <c r="C173" s="45" t="s">
        <v>671</v>
      </c>
      <c r="D173" s="44" t="s">
        <v>672</v>
      </c>
      <c r="E173" s="31" t="s">
        <v>79</v>
      </c>
      <c r="F173" s="13"/>
      <c r="G173" s="13"/>
      <c r="H173" s="33" t="s">
        <v>690</v>
      </c>
      <c r="I173" s="34" t="s">
        <v>674</v>
      </c>
      <c r="J173" s="34" t="s">
        <v>37</v>
      </c>
      <c r="K173" s="33"/>
      <c r="L173" s="125">
        <v>12085</v>
      </c>
      <c r="M173" s="33" t="s">
        <v>678</v>
      </c>
      <c r="N173" s="10"/>
      <c r="O173" s="78"/>
      <c r="P173" s="13"/>
      <c r="Q173" s="164"/>
      <c r="R173" s="164"/>
      <c r="S173" s="10"/>
    </row>
    <row r="174" spans="1:19">
      <c r="A174" s="10" t="s">
        <v>28</v>
      </c>
      <c r="B174" s="44" t="s">
        <v>691</v>
      </c>
      <c r="C174" s="45" t="s">
        <v>671</v>
      </c>
      <c r="D174" s="44" t="s">
        <v>672</v>
      </c>
      <c r="E174" s="31" t="s">
        <v>79</v>
      </c>
      <c r="F174" s="13"/>
      <c r="G174" s="13"/>
      <c r="H174" s="33" t="s">
        <v>692</v>
      </c>
      <c r="I174" s="34" t="s">
        <v>674</v>
      </c>
      <c r="J174" s="34" t="s">
        <v>37</v>
      </c>
      <c r="K174" s="33" t="s">
        <v>693</v>
      </c>
      <c r="L174" s="125">
        <v>12033</v>
      </c>
      <c r="M174" s="33" t="s">
        <v>692</v>
      </c>
      <c r="N174" s="10"/>
      <c r="O174" s="78" t="s">
        <v>644</v>
      </c>
      <c r="P174" s="13" t="s">
        <v>645</v>
      </c>
      <c r="Q174" s="164">
        <v>0</v>
      </c>
      <c r="R174" s="164" t="s">
        <v>79</v>
      </c>
      <c r="S174" s="10"/>
    </row>
    <row r="175" spans="1:19">
      <c r="A175" s="10" t="s">
        <v>28</v>
      </c>
      <c r="B175" s="44" t="s">
        <v>694</v>
      </c>
      <c r="C175" s="45" t="s">
        <v>671</v>
      </c>
      <c r="D175" s="44" t="s">
        <v>672</v>
      </c>
      <c r="E175" s="31" t="s">
        <v>79</v>
      </c>
      <c r="F175" s="13"/>
      <c r="G175" s="13"/>
      <c r="H175" s="33" t="s">
        <v>695</v>
      </c>
      <c r="I175" s="34" t="s">
        <v>674</v>
      </c>
      <c r="J175" s="153" t="s">
        <v>37</v>
      </c>
      <c r="K175" s="33" t="s">
        <v>652</v>
      </c>
      <c r="L175" s="125">
        <v>12116</v>
      </c>
      <c r="M175" s="33" t="s">
        <v>653</v>
      </c>
      <c r="N175" s="10"/>
      <c r="O175" s="78" t="s">
        <v>654</v>
      </c>
      <c r="P175" s="13" t="s">
        <v>655</v>
      </c>
      <c r="Q175" s="164">
        <v>1</v>
      </c>
      <c r="R175" s="164" t="s">
        <v>79</v>
      </c>
      <c r="S175" s="10"/>
    </row>
    <row r="176" spans="1:19">
      <c r="A176" s="10" t="s">
        <v>28</v>
      </c>
      <c r="B176" s="44" t="s">
        <v>696</v>
      </c>
      <c r="C176" s="45" t="s">
        <v>697</v>
      </c>
      <c r="D176" s="44" t="s">
        <v>698</v>
      </c>
      <c r="E176" s="31" t="s">
        <v>79</v>
      </c>
      <c r="F176" s="13"/>
      <c r="G176" s="13"/>
      <c r="H176" s="35" t="s">
        <v>699</v>
      </c>
      <c r="I176" s="84" t="s">
        <v>700</v>
      </c>
      <c r="J176" s="35" t="s">
        <v>37</v>
      </c>
      <c r="K176" s="35" t="s">
        <v>701</v>
      </c>
      <c r="L176" s="193">
        <v>12123</v>
      </c>
      <c r="M176" s="35" t="s">
        <v>699</v>
      </c>
      <c r="N176" s="96"/>
      <c r="O176" s="98"/>
      <c r="P176" s="19" t="s">
        <v>632</v>
      </c>
      <c r="Q176" s="164">
        <v>0</v>
      </c>
      <c r="R176" s="164" t="s">
        <v>79</v>
      </c>
      <c r="S176" s="10"/>
    </row>
    <row r="177" spans="1:19">
      <c r="A177" s="10" t="s">
        <v>28</v>
      </c>
      <c r="B177" s="44" t="str">
        <f>IF(OR(IFERROR(VALUE(LEFT(K177,5)),0)=0,E177="HON",O177="Med rådighedstillæg",O177="Uden rådighedstillæg"),"-",LEFT(I177,3)&amp;" / "&amp;IF(J177="AC-PKAT","AC",J177)&amp;" / "&amp;K177&amp;IF(F177&lt;&gt;""," / "&amp;F177,""))</f>
        <v>124 / AC / 12118 Seniorforsker - forfremmelsesp</v>
      </c>
      <c r="C177" s="45" t="str">
        <f>IF(B177="-","-",LEFT(I177,3)&amp;" / "&amp;IF(J177="AC-PKAT","AC",J177)&amp;IF(F177&lt;&gt;""," / "&amp;F177,""))</f>
        <v>124 / AC</v>
      </c>
      <c r="D177" s="44" t="str">
        <f>IF(B177="-","-",IF(OR(J177="",J177="PKAT"),"",IF(LEFT(J177,2)="AC","AC",VALUE(LEFT(J177,3)))&amp;"-"&amp;LEFT(I177,3)&amp;IF(G177&lt;&gt;"","-"&amp;G177,"")))</f>
        <v>AC-124</v>
      </c>
      <c r="E177" s="31" t="s">
        <v>79</v>
      </c>
      <c r="F177" s="13"/>
      <c r="G177" s="13"/>
      <c r="H177" s="129" t="s">
        <v>699</v>
      </c>
      <c r="I177" s="33" t="s">
        <v>700</v>
      </c>
      <c r="J177" s="34" t="s">
        <v>37</v>
      </c>
      <c r="K177" s="86" t="s">
        <v>702</v>
      </c>
      <c r="L177" s="219">
        <v>12118</v>
      </c>
      <c r="M177" s="73" t="s">
        <v>703</v>
      </c>
      <c r="N177" s="10"/>
      <c r="O177" s="32"/>
      <c r="P177" s="4"/>
      <c r="Q177" s="164"/>
      <c r="R177" s="164"/>
      <c r="S177" s="10"/>
    </row>
    <row r="178" spans="1:19">
      <c r="A178" s="10" t="s">
        <v>28</v>
      </c>
      <c r="B178" s="44" t="s">
        <v>704</v>
      </c>
      <c r="C178" s="45" t="s">
        <v>705</v>
      </c>
      <c r="D178" s="44" t="s">
        <v>706</v>
      </c>
      <c r="E178" s="31" t="s">
        <v>79</v>
      </c>
      <c r="F178" s="13"/>
      <c r="G178" s="13"/>
      <c r="H178" s="132" t="s">
        <v>699</v>
      </c>
      <c r="I178" s="86" t="s">
        <v>700</v>
      </c>
      <c r="J178" s="31" t="s">
        <v>100</v>
      </c>
      <c r="K178" s="86" t="s">
        <v>707</v>
      </c>
      <c r="L178" s="190">
        <v>47085</v>
      </c>
      <c r="M178" s="86" t="s">
        <v>699</v>
      </c>
      <c r="N178" s="10" t="s">
        <v>249</v>
      </c>
      <c r="O178" s="60" t="s">
        <v>250</v>
      </c>
      <c r="P178" s="16" t="s">
        <v>632</v>
      </c>
      <c r="Q178" s="164">
        <v>0</v>
      </c>
      <c r="R178" s="164" t="s">
        <v>79</v>
      </c>
      <c r="S178" s="10"/>
    </row>
    <row r="179" spans="1:19">
      <c r="A179" s="10" t="s">
        <v>28</v>
      </c>
      <c r="B179" s="44" t="s">
        <v>708</v>
      </c>
      <c r="C179" s="45" t="s">
        <v>709</v>
      </c>
      <c r="D179" s="44" t="s">
        <v>710</v>
      </c>
      <c r="E179" s="31" t="s">
        <v>79</v>
      </c>
      <c r="F179" s="13"/>
      <c r="G179" s="13"/>
      <c r="H179" s="36" t="s">
        <v>711</v>
      </c>
      <c r="I179" s="36" t="s">
        <v>712</v>
      </c>
      <c r="J179" s="36" t="s">
        <v>37</v>
      </c>
      <c r="K179" s="36" t="s">
        <v>713</v>
      </c>
      <c r="L179" s="194">
        <v>12124</v>
      </c>
      <c r="M179" s="36" t="s">
        <v>711</v>
      </c>
      <c r="N179" s="99"/>
      <c r="O179" s="99"/>
      <c r="P179" s="143" t="s">
        <v>632</v>
      </c>
      <c r="Q179" s="164">
        <v>0</v>
      </c>
      <c r="R179" s="164" t="s">
        <v>79</v>
      </c>
      <c r="S179" s="10"/>
    </row>
    <row r="180" spans="1:19">
      <c r="A180" s="10" t="s">
        <v>28</v>
      </c>
      <c r="B180" s="44" t="s">
        <v>714</v>
      </c>
      <c r="C180" s="45" t="s">
        <v>715</v>
      </c>
      <c r="D180" s="44" t="s">
        <v>716</v>
      </c>
      <c r="E180" s="31" t="s">
        <v>79</v>
      </c>
      <c r="F180" s="13"/>
      <c r="G180" s="13"/>
      <c r="H180" s="36" t="s">
        <v>717</v>
      </c>
      <c r="I180" s="36" t="s">
        <v>718</v>
      </c>
      <c r="J180" s="36" t="s">
        <v>37</v>
      </c>
      <c r="K180" s="36" t="s">
        <v>719</v>
      </c>
      <c r="L180" s="194">
        <v>5309</v>
      </c>
      <c r="M180" s="36" t="s">
        <v>717</v>
      </c>
      <c r="N180" s="99"/>
      <c r="O180" s="99" t="s">
        <v>453</v>
      </c>
      <c r="P180" s="143" t="s">
        <v>632</v>
      </c>
      <c r="Q180" s="164">
        <v>0</v>
      </c>
      <c r="R180" s="164" t="s">
        <v>79</v>
      </c>
      <c r="S180" s="10"/>
    </row>
    <row r="181" spans="1:19">
      <c r="A181" s="10" t="s">
        <v>28</v>
      </c>
      <c r="B181" s="44" t="s">
        <v>720</v>
      </c>
      <c r="C181" s="45" t="s">
        <v>721</v>
      </c>
      <c r="D181" s="44" t="s">
        <v>722</v>
      </c>
      <c r="E181" s="31" t="s">
        <v>79</v>
      </c>
      <c r="F181" s="13"/>
      <c r="G181" s="13"/>
      <c r="H181" s="36" t="s">
        <v>723</v>
      </c>
      <c r="I181" s="36" t="s">
        <v>724</v>
      </c>
      <c r="J181" s="36" t="s">
        <v>37</v>
      </c>
      <c r="K181" s="36" t="s">
        <v>725</v>
      </c>
      <c r="L181" s="194">
        <v>12119</v>
      </c>
      <c r="M181" s="36" t="s">
        <v>723</v>
      </c>
      <c r="N181" s="99"/>
      <c r="O181" s="156" t="s">
        <v>726</v>
      </c>
      <c r="P181" s="143" t="s">
        <v>632</v>
      </c>
      <c r="Q181" s="164">
        <v>0</v>
      </c>
      <c r="R181" s="164" t="s">
        <v>79</v>
      </c>
      <c r="S181" s="10"/>
    </row>
    <row r="182" spans="1:19">
      <c r="A182" s="10" t="s">
        <v>28</v>
      </c>
      <c r="B182" s="44" t="s">
        <v>727</v>
      </c>
      <c r="C182" s="45" t="s">
        <v>728</v>
      </c>
      <c r="D182" s="44" t="s">
        <v>729</v>
      </c>
      <c r="E182" s="31" t="s">
        <v>79</v>
      </c>
      <c r="F182" s="13"/>
      <c r="G182" s="13"/>
      <c r="H182" s="36" t="s">
        <v>730</v>
      </c>
      <c r="I182" s="36" t="s">
        <v>731</v>
      </c>
      <c r="J182" s="36" t="s">
        <v>37</v>
      </c>
      <c r="K182" s="101" t="s">
        <v>732</v>
      </c>
      <c r="L182" s="101">
        <v>12131</v>
      </c>
      <c r="M182" s="101" t="s">
        <v>730</v>
      </c>
      <c r="N182" s="99"/>
      <c r="O182" s="100"/>
      <c r="P182" s="150" t="s">
        <v>645</v>
      </c>
      <c r="Q182" s="164">
        <v>0</v>
      </c>
      <c r="R182" s="164" t="s">
        <v>79</v>
      </c>
      <c r="S182" s="10"/>
    </row>
    <row r="183" spans="1:19">
      <c r="A183" s="10" t="s">
        <v>28</v>
      </c>
      <c r="B183" s="44" t="s">
        <v>733</v>
      </c>
      <c r="C183" s="45" t="s">
        <v>734</v>
      </c>
      <c r="D183" s="44" t="s">
        <v>735</v>
      </c>
      <c r="E183" s="31" t="s">
        <v>79</v>
      </c>
      <c r="F183" s="13"/>
      <c r="G183" s="13"/>
      <c r="H183" s="36" t="s">
        <v>736</v>
      </c>
      <c r="I183" s="36" t="s">
        <v>737</v>
      </c>
      <c r="J183" s="36" t="s">
        <v>37</v>
      </c>
      <c r="K183" s="36" t="s">
        <v>738</v>
      </c>
      <c r="L183" s="194">
        <v>12000</v>
      </c>
      <c r="M183" s="36" t="s">
        <v>736</v>
      </c>
      <c r="N183" s="99"/>
      <c r="O183" s="99"/>
      <c r="P183" s="143" t="s">
        <v>645</v>
      </c>
      <c r="Q183" s="164">
        <v>0</v>
      </c>
      <c r="R183" s="164" t="s">
        <v>79</v>
      </c>
      <c r="S183" s="10"/>
    </row>
    <row r="184" spans="1:19">
      <c r="A184" s="10" t="s">
        <v>28</v>
      </c>
      <c r="B184" s="44" t="s">
        <v>739</v>
      </c>
      <c r="C184" s="45" t="s">
        <v>740</v>
      </c>
      <c r="D184" s="44" t="s">
        <v>741</v>
      </c>
      <c r="E184" s="31" t="s">
        <v>79</v>
      </c>
      <c r="F184" s="13"/>
      <c r="G184" s="13"/>
      <c r="H184" s="36" t="s">
        <v>742</v>
      </c>
      <c r="I184" s="36" t="s">
        <v>743</v>
      </c>
      <c r="J184" s="36" t="s">
        <v>37</v>
      </c>
      <c r="K184" s="101" t="s">
        <v>744</v>
      </c>
      <c r="L184" s="101">
        <v>12129</v>
      </c>
      <c r="M184" s="101" t="s">
        <v>742</v>
      </c>
      <c r="N184" s="99"/>
      <c r="O184" s="100"/>
      <c r="P184" s="150" t="s">
        <v>645</v>
      </c>
      <c r="Q184" s="164">
        <v>0</v>
      </c>
      <c r="R184" s="164" t="s">
        <v>79</v>
      </c>
      <c r="S184" s="10"/>
    </row>
    <row r="185" spans="1:19">
      <c r="A185" s="10" t="s">
        <v>28</v>
      </c>
      <c r="B185" s="44" t="s">
        <v>745</v>
      </c>
      <c r="C185" s="45" t="s">
        <v>746</v>
      </c>
      <c r="D185" s="44" t="s">
        <v>747</v>
      </c>
      <c r="E185" s="31" t="s">
        <v>79</v>
      </c>
      <c r="F185" s="13"/>
      <c r="G185" s="13"/>
      <c r="H185" s="35" t="s">
        <v>748</v>
      </c>
      <c r="I185" s="35" t="s">
        <v>749</v>
      </c>
      <c r="J185" s="36" t="s">
        <v>37</v>
      </c>
      <c r="K185" s="35" t="s">
        <v>750</v>
      </c>
      <c r="L185" s="193">
        <v>12128</v>
      </c>
      <c r="M185" s="35" t="s">
        <v>748</v>
      </c>
      <c r="N185" s="96"/>
      <c r="O185" s="98"/>
      <c r="P185" s="19" t="s">
        <v>645</v>
      </c>
      <c r="Q185" s="164">
        <v>0</v>
      </c>
      <c r="R185" s="164" t="s">
        <v>79</v>
      </c>
      <c r="S185" s="10"/>
    </row>
    <row r="186" spans="1:19">
      <c r="A186" s="10" t="s">
        <v>28</v>
      </c>
      <c r="B186" s="44" t="s">
        <v>751</v>
      </c>
      <c r="C186" s="45" t="s">
        <v>752</v>
      </c>
      <c r="D186" s="44" t="s">
        <v>753</v>
      </c>
      <c r="E186" s="31" t="s">
        <v>79</v>
      </c>
      <c r="F186" s="13"/>
      <c r="G186" s="13"/>
      <c r="H186" s="36" t="s">
        <v>754</v>
      </c>
      <c r="I186" s="36" t="s">
        <v>755</v>
      </c>
      <c r="J186" s="36" t="s">
        <v>37</v>
      </c>
      <c r="K186" s="101" t="s">
        <v>756</v>
      </c>
      <c r="L186" s="195">
        <v>12132</v>
      </c>
      <c r="M186" s="101" t="s">
        <v>754</v>
      </c>
      <c r="N186" s="99"/>
      <c r="O186" s="156"/>
      <c r="P186" s="150" t="s">
        <v>632</v>
      </c>
      <c r="Q186" s="164">
        <v>0</v>
      </c>
      <c r="R186" s="164" t="s">
        <v>79</v>
      </c>
      <c r="S186" s="10"/>
    </row>
    <row r="187" spans="1:19">
      <c r="A187" s="10" t="s">
        <v>28</v>
      </c>
      <c r="B187" s="44" t="s">
        <v>757</v>
      </c>
      <c r="C187" s="45" t="s">
        <v>758</v>
      </c>
      <c r="D187" s="44" t="s">
        <v>759</v>
      </c>
      <c r="E187" s="31" t="s">
        <v>79</v>
      </c>
      <c r="F187" s="13"/>
      <c r="G187" s="13"/>
      <c r="H187" s="36" t="s">
        <v>760</v>
      </c>
      <c r="I187" s="36" t="s">
        <v>761</v>
      </c>
      <c r="J187" s="36" t="s">
        <v>37</v>
      </c>
      <c r="K187" s="101" t="s">
        <v>762</v>
      </c>
      <c r="L187" s="195">
        <v>12100</v>
      </c>
      <c r="M187" s="101" t="s">
        <v>763</v>
      </c>
      <c r="N187" s="99"/>
      <c r="O187" s="100"/>
      <c r="P187" s="150" t="s">
        <v>645</v>
      </c>
      <c r="Q187" s="164">
        <v>0</v>
      </c>
      <c r="R187" s="164" t="s">
        <v>79</v>
      </c>
      <c r="S187" s="10"/>
    </row>
    <row r="188" spans="1:19">
      <c r="A188" s="10" t="s">
        <v>28</v>
      </c>
      <c r="B188" s="44" t="s">
        <v>764</v>
      </c>
      <c r="C188" s="45" t="s">
        <v>765</v>
      </c>
      <c r="D188" s="44" t="s">
        <v>766</v>
      </c>
      <c r="E188" s="31" t="s">
        <v>79</v>
      </c>
      <c r="F188" s="13"/>
      <c r="G188" s="13"/>
      <c r="H188" s="35" t="s">
        <v>767</v>
      </c>
      <c r="I188" s="35" t="s">
        <v>768</v>
      </c>
      <c r="J188" s="35" t="s">
        <v>37</v>
      </c>
      <c r="K188" s="84" t="s">
        <v>769</v>
      </c>
      <c r="L188" s="189">
        <v>12122</v>
      </c>
      <c r="M188" s="84" t="s">
        <v>767</v>
      </c>
      <c r="N188" s="96"/>
      <c r="O188" s="98"/>
      <c r="P188" s="150" t="s">
        <v>645</v>
      </c>
      <c r="Q188" s="164">
        <v>0</v>
      </c>
      <c r="R188" s="164" t="s">
        <v>79</v>
      </c>
      <c r="S188" s="10"/>
    </row>
    <row r="189" spans="1:19">
      <c r="A189" s="10" t="s">
        <v>28</v>
      </c>
      <c r="B189" s="44" t="s">
        <v>770</v>
      </c>
      <c r="C189" s="45" t="s">
        <v>771</v>
      </c>
      <c r="D189" s="44" t="s">
        <v>772</v>
      </c>
      <c r="E189" s="31" t="s">
        <v>79</v>
      </c>
      <c r="F189" s="13"/>
      <c r="G189" s="13"/>
      <c r="H189" s="34" t="s">
        <v>773</v>
      </c>
      <c r="I189" s="34" t="s">
        <v>774</v>
      </c>
      <c r="J189" s="153" t="s">
        <v>429</v>
      </c>
      <c r="K189" s="153" t="s">
        <v>775</v>
      </c>
      <c r="L189" s="119">
        <v>5113</v>
      </c>
      <c r="M189" s="153" t="s">
        <v>776</v>
      </c>
      <c r="N189" s="10" t="s">
        <v>249</v>
      </c>
      <c r="O189" s="10" t="s">
        <v>777</v>
      </c>
      <c r="P189" s="19" t="s">
        <v>645</v>
      </c>
      <c r="Q189" s="164">
        <v>0</v>
      </c>
      <c r="R189" s="164" t="s">
        <v>79</v>
      </c>
    </row>
    <row r="190" spans="1:19">
      <c r="A190" s="10" t="s">
        <v>28</v>
      </c>
      <c r="B190" s="44" t="s">
        <v>778</v>
      </c>
      <c r="C190" s="45" t="s">
        <v>779</v>
      </c>
      <c r="D190" s="44" t="s">
        <v>780</v>
      </c>
      <c r="E190" s="31" t="s">
        <v>79</v>
      </c>
      <c r="F190" s="13"/>
      <c r="G190" s="13"/>
      <c r="H190" s="34" t="s">
        <v>781</v>
      </c>
      <c r="I190" s="34" t="s">
        <v>782</v>
      </c>
      <c r="J190" s="10" t="s">
        <v>37</v>
      </c>
      <c r="K190" s="10" t="s">
        <v>783</v>
      </c>
      <c r="L190" s="180">
        <v>12140</v>
      </c>
      <c r="M190" s="10" t="s">
        <v>781</v>
      </c>
      <c r="N190" s="10"/>
      <c r="O190" s="10"/>
      <c r="P190" s="4" t="s">
        <v>645</v>
      </c>
      <c r="Q190" s="164">
        <v>0</v>
      </c>
      <c r="R190" s="164" t="s">
        <v>79</v>
      </c>
      <c r="S190" s="10"/>
    </row>
    <row r="191" spans="1:19">
      <c r="A191" s="10" t="s">
        <v>28</v>
      </c>
      <c r="B191" s="44" t="s">
        <v>784</v>
      </c>
      <c r="C191" s="45" t="s">
        <v>785</v>
      </c>
      <c r="D191" s="44" t="s">
        <v>786</v>
      </c>
      <c r="E191" s="31" t="s">
        <v>79</v>
      </c>
      <c r="F191" s="13">
        <v>53</v>
      </c>
      <c r="G191" s="13">
        <v>53</v>
      </c>
      <c r="H191" s="37" t="s">
        <v>787</v>
      </c>
      <c r="I191" s="37" t="s">
        <v>788</v>
      </c>
      <c r="J191" s="37" t="s">
        <v>274</v>
      </c>
      <c r="K191" s="37" t="s">
        <v>789</v>
      </c>
      <c r="L191" s="179">
        <v>12125</v>
      </c>
      <c r="M191" s="37" t="s">
        <v>790</v>
      </c>
      <c r="N191" s="55"/>
      <c r="O191" s="65" t="s">
        <v>791</v>
      </c>
      <c r="P191" s="6" t="s">
        <v>645</v>
      </c>
      <c r="Q191" s="164">
        <v>1</v>
      </c>
      <c r="R191" s="164" t="s">
        <v>79</v>
      </c>
      <c r="S191" s="75"/>
    </row>
    <row r="192" spans="1:19">
      <c r="A192" s="10" t="s">
        <v>28</v>
      </c>
      <c r="B192" s="44" t="s">
        <v>792</v>
      </c>
      <c r="C192" s="45" t="s">
        <v>793</v>
      </c>
      <c r="D192" s="44" t="s">
        <v>794</v>
      </c>
      <c r="E192" s="31" t="s">
        <v>79</v>
      </c>
      <c r="F192" s="13"/>
      <c r="G192" s="13"/>
      <c r="H192" s="174" t="s">
        <v>795</v>
      </c>
      <c r="I192" s="174" t="s">
        <v>796</v>
      </c>
      <c r="J192" s="173" t="s">
        <v>797</v>
      </c>
      <c r="K192" s="174" t="s">
        <v>798</v>
      </c>
      <c r="L192" s="216">
        <v>12075</v>
      </c>
      <c r="M192" s="174" t="s">
        <v>799</v>
      </c>
      <c r="N192" s="173"/>
      <c r="O192" s="107" t="s">
        <v>800</v>
      </c>
      <c r="P192" s="21" t="s">
        <v>632</v>
      </c>
      <c r="Q192" s="164">
        <v>0</v>
      </c>
      <c r="R192" s="164" t="s">
        <v>79</v>
      </c>
      <c r="S192" s="75"/>
    </row>
    <row r="193" spans="1:19">
      <c r="A193" s="10" t="s">
        <v>28</v>
      </c>
      <c r="B193" s="44" t="s">
        <v>801</v>
      </c>
      <c r="C193" s="45" t="s">
        <v>793</v>
      </c>
      <c r="D193" s="44" t="s">
        <v>794</v>
      </c>
      <c r="E193" s="31" t="s">
        <v>79</v>
      </c>
      <c r="F193" s="13"/>
      <c r="G193" s="13"/>
      <c r="H193" s="73" t="s">
        <v>802</v>
      </c>
      <c r="I193" s="33" t="s">
        <v>796</v>
      </c>
      <c r="J193" s="33" t="s">
        <v>797</v>
      </c>
      <c r="K193" s="33" t="s">
        <v>803</v>
      </c>
      <c r="L193" s="219">
        <v>12074</v>
      </c>
      <c r="M193" s="73" t="s">
        <v>802</v>
      </c>
      <c r="N193" s="31"/>
      <c r="O193" s="107"/>
      <c r="P193" s="4"/>
      <c r="Q193" s="164">
        <v>0</v>
      </c>
      <c r="R193" s="164" t="s">
        <v>79</v>
      </c>
      <c r="S193" s="75" t="s">
        <v>804</v>
      </c>
    </row>
    <row r="194" spans="1:19">
      <c r="A194" s="10" t="s">
        <v>28</v>
      </c>
      <c r="B194" s="44" t="s">
        <v>805</v>
      </c>
      <c r="C194" s="45" t="s">
        <v>793</v>
      </c>
      <c r="D194" s="44" t="s">
        <v>794</v>
      </c>
      <c r="E194" s="31" t="s">
        <v>79</v>
      </c>
      <c r="F194" s="13"/>
      <c r="G194" s="13"/>
      <c r="H194" s="33" t="s">
        <v>806</v>
      </c>
      <c r="I194" s="33" t="s">
        <v>796</v>
      </c>
      <c r="J194" s="33" t="s">
        <v>797</v>
      </c>
      <c r="K194" s="86" t="s">
        <v>652</v>
      </c>
      <c r="L194" s="190">
        <v>12116</v>
      </c>
      <c r="M194" s="86" t="s">
        <v>653</v>
      </c>
      <c r="N194" s="112"/>
      <c r="O194" s="107" t="s">
        <v>800</v>
      </c>
      <c r="P194" s="18" t="s">
        <v>655</v>
      </c>
      <c r="Q194" s="164">
        <v>1</v>
      </c>
      <c r="R194" s="164" t="s">
        <v>79</v>
      </c>
      <c r="S194" s="75"/>
    </row>
    <row r="195" spans="1:19">
      <c r="A195" s="10" t="s">
        <v>28</v>
      </c>
      <c r="B195" s="44" t="s">
        <v>807</v>
      </c>
      <c r="C195" s="45" t="s">
        <v>808</v>
      </c>
      <c r="D195" s="44" t="s">
        <v>809</v>
      </c>
      <c r="E195" s="31" t="s">
        <v>79</v>
      </c>
      <c r="F195" s="13"/>
      <c r="G195" s="13"/>
      <c r="H195" s="84" t="s">
        <v>810</v>
      </c>
      <c r="I195" s="84" t="s">
        <v>811</v>
      </c>
      <c r="J195" s="109" t="s">
        <v>812</v>
      </c>
      <c r="K195" s="84" t="s">
        <v>813</v>
      </c>
      <c r="L195" s="189">
        <v>12060</v>
      </c>
      <c r="M195" s="84" t="s">
        <v>814</v>
      </c>
      <c r="N195" s="109"/>
      <c r="O195" s="107" t="s">
        <v>800</v>
      </c>
      <c r="P195" s="19" t="s">
        <v>632</v>
      </c>
      <c r="Q195" s="164">
        <v>0</v>
      </c>
      <c r="R195" s="164" t="s">
        <v>79</v>
      </c>
      <c r="S195" s="75"/>
    </row>
    <row r="196" spans="1:19">
      <c r="A196" s="10" t="s">
        <v>28</v>
      </c>
      <c r="B196" s="44" t="s">
        <v>815</v>
      </c>
      <c r="C196" s="45" t="s">
        <v>808</v>
      </c>
      <c r="D196" s="44" t="s">
        <v>809</v>
      </c>
      <c r="E196" s="31" t="s">
        <v>79</v>
      </c>
      <c r="F196" s="13"/>
      <c r="G196" s="13"/>
      <c r="H196" s="33" t="s">
        <v>816</v>
      </c>
      <c r="I196" s="33" t="s">
        <v>811</v>
      </c>
      <c r="J196" s="33" t="s">
        <v>812</v>
      </c>
      <c r="K196" s="33" t="s">
        <v>817</v>
      </c>
      <c r="L196" s="125">
        <v>12105</v>
      </c>
      <c r="M196" s="33" t="s">
        <v>816</v>
      </c>
      <c r="N196" s="31"/>
      <c r="O196" s="107" t="s">
        <v>800</v>
      </c>
      <c r="P196" s="4" t="s">
        <v>655</v>
      </c>
      <c r="Q196" s="164">
        <v>0</v>
      </c>
      <c r="R196" s="164" t="s">
        <v>79</v>
      </c>
      <c r="S196" s="75"/>
    </row>
    <row r="197" spans="1:19">
      <c r="A197" s="10" t="s">
        <v>28</v>
      </c>
      <c r="B197" s="44" t="s">
        <v>818</v>
      </c>
      <c r="C197" s="45" t="s">
        <v>808</v>
      </c>
      <c r="D197" s="44" t="s">
        <v>809</v>
      </c>
      <c r="E197" s="31" t="s">
        <v>79</v>
      </c>
      <c r="F197" s="13"/>
      <c r="G197" s="13"/>
      <c r="H197" s="84" t="s">
        <v>819</v>
      </c>
      <c r="I197" s="84" t="s">
        <v>811</v>
      </c>
      <c r="J197" s="109" t="s">
        <v>812</v>
      </c>
      <c r="K197" s="33" t="s">
        <v>820</v>
      </c>
      <c r="L197" s="219">
        <v>2220</v>
      </c>
      <c r="M197" s="73" t="s">
        <v>821</v>
      </c>
      <c r="N197" s="31"/>
      <c r="O197" s="107"/>
      <c r="P197" s="4"/>
      <c r="Q197" s="164">
        <v>0</v>
      </c>
      <c r="R197" s="164" t="s">
        <v>79</v>
      </c>
      <c r="S197" s="75"/>
    </row>
    <row r="198" spans="1:19">
      <c r="A198" s="10" t="s">
        <v>28</v>
      </c>
      <c r="B198" s="44" t="s">
        <v>16</v>
      </c>
      <c r="C198" s="45" t="s">
        <v>16</v>
      </c>
      <c r="D198" s="44" t="s">
        <v>16</v>
      </c>
      <c r="E198" s="31" t="s">
        <v>79</v>
      </c>
      <c r="F198" s="13"/>
      <c r="G198" s="13"/>
      <c r="H198" s="26" t="s">
        <v>822</v>
      </c>
      <c r="I198" s="3" t="s">
        <v>19</v>
      </c>
      <c r="J198" s="26" t="s">
        <v>20</v>
      </c>
      <c r="K198" s="26" t="s">
        <v>22</v>
      </c>
      <c r="L198" s="220" t="s">
        <v>22</v>
      </c>
      <c r="M198" s="26" t="s">
        <v>31</v>
      </c>
      <c r="N198" s="26" t="s">
        <v>24</v>
      </c>
      <c r="O198" s="26" t="s">
        <v>25</v>
      </c>
      <c r="P198" s="145"/>
      <c r="Q198" s="164">
        <v>1</v>
      </c>
      <c r="R198" s="164" t="s">
        <v>79</v>
      </c>
      <c r="S198" s="75"/>
    </row>
    <row r="199" spans="1:19">
      <c r="A199" s="10" t="s">
        <v>28</v>
      </c>
      <c r="B199" s="44" t="s">
        <v>823</v>
      </c>
      <c r="C199" s="45" t="s">
        <v>824</v>
      </c>
      <c r="D199" s="44" t="s">
        <v>825</v>
      </c>
      <c r="E199" s="31" t="s">
        <v>79</v>
      </c>
      <c r="F199" s="13"/>
      <c r="G199" s="13"/>
      <c r="H199" s="34" t="s">
        <v>826</v>
      </c>
      <c r="I199" s="34" t="s">
        <v>827</v>
      </c>
      <c r="J199" s="10" t="s">
        <v>37</v>
      </c>
      <c r="K199" s="34" t="s">
        <v>828</v>
      </c>
      <c r="L199" s="180">
        <v>1934</v>
      </c>
      <c r="M199" s="34" t="s">
        <v>826</v>
      </c>
      <c r="N199" s="10"/>
      <c r="O199" s="75"/>
      <c r="P199" s="4" t="s">
        <v>632</v>
      </c>
      <c r="Q199" s="164">
        <v>0</v>
      </c>
      <c r="R199" s="164" t="s">
        <v>79</v>
      </c>
      <c r="S199" s="75"/>
    </row>
    <row r="200" spans="1:19">
      <c r="A200" s="10" t="s">
        <v>28</v>
      </c>
      <c r="B200" s="44" t="s">
        <v>829</v>
      </c>
      <c r="C200" s="45" t="s">
        <v>830</v>
      </c>
      <c r="D200" s="44" t="s">
        <v>831</v>
      </c>
      <c r="E200" s="31" t="s">
        <v>79</v>
      </c>
      <c r="F200" s="13"/>
      <c r="G200" s="13"/>
      <c r="H200" s="34" t="s">
        <v>832</v>
      </c>
      <c r="I200" s="34" t="s">
        <v>833</v>
      </c>
      <c r="J200" s="10" t="s">
        <v>37</v>
      </c>
      <c r="K200" s="34" t="s">
        <v>834</v>
      </c>
      <c r="L200" s="180">
        <v>2719</v>
      </c>
      <c r="M200" s="34" t="s">
        <v>673</v>
      </c>
      <c r="N200" s="10"/>
      <c r="O200" s="108" t="s">
        <v>835</v>
      </c>
      <c r="P200" s="4" t="s">
        <v>632</v>
      </c>
      <c r="Q200" s="164">
        <v>1</v>
      </c>
      <c r="R200" s="164" t="s">
        <v>79</v>
      </c>
      <c r="S200" s="75"/>
    </row>
    <row r="201" spans="1:19">
      <c r="A201" s="10" t="s">
        <v>28</v>
      </c>
      <c r="B201" s="44" t="s">
        <v>836</v>
      </c>
      <c r="C201" s="45" t="s">
        <v>837</v>
      </c>
      <c r="D201" s="44" t="s">
        <v>838</v>
      </c>
      <c r="E201" s="31" t="s">
        <v>79</v>
      </c>
      <c r="F201" s="13"/>
      <c r="G201" s="13"/>
      <c r="H201" s="34" t="s">
        <v>839</v>
      </c>
      <c r="I201" s="34" t="s">
        <v>840</v>
      </c>
      <c r="J201" s="10" t="s">
        <v>37</v>
      </c>
      <c r="K201" s="34" t="s">
        <v>841</v>
      </c>
      <c r="L201" s="180">
        <v>101</v>
      </c>
      <c r="M201" s="34" t="s">
        <v>736</v>
      </c>
      <c r="N201" s="10"/>
      <c r="O201" s="108" t="s">
        <v>835</v>
      </c>
      <c r="P201" s="4" t="s">
        <v>645</v>
      </c>
      <c r="Q201" s="164">
        <v>1</v>
      </c>
      <c r="R201" s="164" t="s">
        <v>79</v>
      </c>
      <c r="S201" s="75"/>
    </row>
    <row r="202" spans="1:19">
      <c r="A202" s="10" t="s">
        <v>28</v>
      </c>
      <c r="B202" s="44" t="s">
        <v>842</v>
      </c>
      <c r="C202" s="45" t="s">
        <v>843</v>
      </c>
      <c r="D202" s="44" t="s">
        <v>844</v>
      </c>
      <c r="E202" s="31" t="s">
        <v>79</v>
      </c>
      <c r="F202" s="13"/>
      <c r="G202" s="13"/>
      <c r="H202" s="34" t="s">
        <v>845</v>
      </c>
      <c r="I202" s="34" t="s">
        <v>846</v>
      </c>
      <c r="J202" s="10" t="s">
        <v>37</v>
      </c>
      <c r="K202" t="s">
        <v>847</v>
      </c>
      <c r="L202" s="180">
        <v>12015</v>
      </c>
      <c r="M202" s="34" t="s">
        <v>848</v>
      </c>
      <c r="N202" s="10"/>
      <c r="O202" s="108" t="s">
        <v>835</v>
      </c>
      <c r="P202" s="4" t="s">
        <v>645</v>
      </c>
      <c r="Q202" s="164">
        <f>IF(OR(H202="STIKO",H202=""),"-",IFERROR(IF(H202=RIGHT(K202,LEN(K202)-6),0,1),1))</f>
        <v>1</v>
      </c>
      <c r="R202" s="164" t="str">
        <f>IFERROR(IF(LEFT(E202,3)="TAP","TAP",IF(OR(E202="VIP",E202="PHD"),"VIP",E202)),1)</f>
        <v>VIP</v>
      </c>
      <c r="S202" s="75"/>
    </row>
    <row r="203" spans="1:19">
      <c r="A203" s="10" t="s">
        <v>15</v>
      </c>
      <c r="B203" s="44" t="s">
        <v>16</v>
      </c>
      <c r="C203" s="45" t="s">
        <v>16</v>
      </c>
      <c r="D203" s="44" t="s">
        <v>16</v>
      </c>
      <c r="E203" s="31" t="s">
        <v>849</v>
      </c>
      <c r="F203" s="13"/>
      <c r="G203" s="13"/>
      <c r="H203" s="26" t="s">
        <v>850</v>
      </c>
      <c r="I203" s="3" t="s">
        <v>19</v>
      </c>
      <c r="J203" s="26" t="s">
        <v>20</v>
      </c>
      <c r="K203" s="26" t="s">
        <v>22</v>
      </c>
      <c r="L203" s="220" t="s">
        <v>22</v>
      </c>
      <c r="M203" s="26" t="s">
        <v>31</v>
      </c>
      <c r="N203" s="26" t="s">
        <v>24</v>
      </c>
      <c r="O203" s="26" t="s">
        <v>25</v>
      </c>
      <c r="P203" s="145"/>
      <c r="Q203" s="164">
        <v>1</v>
      </c>
      <c r="R203" s="164" t="s">
        <v>79</v>
      </c>
      <c r="S203" s="75"/>
    </row>
    <row r="204" spans="1:19">
      <c r="A204" s="10" t="s">
        <v>28</v>
      </c>
      <c r="B204" s="44" t="s">
        <v>851</v>
      </c>
      <c r="C204" s="45" t="s">
        <v>852</v>
      </c>
      <c r="D204" s="44" t="s">
        <v>853</v>
      </c>
      <c r="E204" s="31" t="s">
        <v>849</v>
      </c>
      <c r="F204" s="13"/>
      <c r="G204" s="70"/>
      <c r="H204" s="165" t="s">
        <v>854</v>
      </c>
      <c r="I204" s="116" t="s">
        <v>855</v>
      </c>
      <c r="J204" s="116" t="s">
        <v>856</v>
      </c>
      <c r="K204" s="165" t="s">
        <v>857</v>
      </c>
      <c r="L204" s="196">
        <v>3636</v>
      </c>
      <c r="M204" s="165" t="s">
        <v>854</v>
      </c>
      <c r="N204" s="106"/>
      <c r="O204" s="236"/>
      <c r="P204" s="21" t="s">
        <v>645</v>
      </c>
      <c r="Q204" s="164">
        <v>0</v>
      </c>
      <c r="R204" s="164" t="s">
        <v>79</v>
      </c>
      <c r="S204" s="75"/>
    </row>
    <row r="205" spans="1:19">
      <c r="A205" s="10" t="s">
        <v>28</v>
      </c>
      <c r="B205" s="44" t="s">
        <v>858</v>
      </c>
      <c r="C205" s="45" t="s">
        <v>859</v>
      </c>
      <c r="D205" s="44" t="s">
        <v>860</v>
      </c>
      <c r="E205" s="31" t="s">
        <v>849</v>
      </c>
      <c r="F205" s="13"/>
      <c r="G205" s="13"/>
      <c r="H205" s="38" t="s">
        <v>861</v>
      </c>
      <c r="I205" s="153" t="s">
        <v>862</v>
      </c>
      <c r="J205" s="38" t="s">
        <v>863</v>
      </c>
      <c r="K205" s="38" t="s">
        <v>864</v>
      </c>
      <c r="L205" s="197">
        <v>4731</v>
      </c>
      <c r="M205" s="38" t="s">
        <v>861</v>
      </c>
      <c r="N205" s="104"/>
      <c r="O205" s="105"/>
      <c r="P205" s="20" t="s">
        <v>645</v>
      </c>
      <c r="Q205" s="164">
        <v>0</v>
      </c>
      <c r="R205" s="164" t="s">
        <v>79</v>
      </c>
      <c r="S205" s="66"/>
    </row>
    <row r="206" spans="1:19">
      <c r="A206" s="10" t="s">
        <v>15</v>
      </c>
      <c r="B206" s="44" t="s">
        <v>16</v>
      </c>
      <c r="C206" s="45" t="s">
        <v>16</v>
      </c>
      <c r="D206" s="44" t="s">
        <v>16</v>
      </c>
      <c r="E206" s="31" t="s">
        <v>865</v>
      </c>
      <c r="F206" s="13"/>
      <c r="G206" s="4"/>
      <c r="H206" s="26" t="s">
        <v>866</v>
      </c>
      <c r="I206" s="3" t="s">
        <v>19</v>
      </c>
      <c r="J206" s="26" t="s">
        <v>20</v>
      </c>
      <c r="K206" s="26" t="s">
        <v>22</v>
      </c>
      <c r="L206" s="220" t="s">
        <v>22</v>
      </c>
      <c r="M206" s="26" t="s">
        <v>31</v>
      </c>
      <c r="N206" s="26" t="s">
        <v>24</v>
      </c>
      <c r="O206" s="26" t="s">
        <v>867</v>
      </c>
      <c r="P206" s="145"/>
      <c r="Q206" s="164">
        <v>1</v>
      </c>
      <c r="R206" s="164" t="s">
        <v>865</v>
      </c>
      <c r="S206" s="10"/>
    </row>
    <row r="207" spans="1:19">
      <c r="A207" s="10" t="s">
        <v>28</v>
      </c>
      <c r="B207" s="44" t="s">
        <v>868</v>
      </c>
      <c r="C207" s="45" t="s">
        <v>869</v>
      </c>
      <c r="D207" s="44" t="s">
        <v>870</v>
      </c>
      <c r="E207" s="31" t="s">
        <v>865</v>
      </c>
      <c r="F207" s="13">
        <v>56</v>
      </c>
      <c r="G207" s="13">
        <v>56</v>
      </c>
      <c r="H207" s="213" t="s">
        <v>871</v>
      </c>
      <c r="I207" s="213" t="s">
        <v>872</v>
      </c>
      <c r="J207" s="213" t="s">
        <v>274</v>
      </c>
      <c r="K207" s="213" t="s">
        <v>873</v>
      </c>
      <c r="L207" s="214">
        <v>12010</v>
      </c>
      <c r="M207" s="213" t="s">
        <v>871</v>
      </c>
      <c r="N207" s="215"/>
      <c r="O207" s="215" t="s">
        <v>874</v>
      </c>
      <c r="P207" s="5" t="s">
        <v>632</v>
      </c>
      <c r="Q207" s="164">
        <v>0</v>
      </c>
      <c r="R207" s="164" t="s">
        <v>865</v>
      </c>
      <c r="S207" s="10"/>
    </row>
    <row r="208" spans="1:19">
      <c r="A208" s="10" t="s">
        <v>28</v>
      </c>
      <c r="B208" s="44" t="s">
        <v>875</v>
      </c>
      <c r="C208" s="45" t="s">
        <v>876</v>
      </c>
      <c r="D208" s="44" t="s">
        <v>877</v>
      </c>
      <c r="E208" s="31" t="s">
        <v>865</v>
      </c>
      <c r="F208" s="13">
        <v>55</v>
      </c>
      <c r="G208" s="13">
        <v>55</v>
      </c>
      <c r="H208" s="32" t="s">
        <v>878</v>
      </c>
      <c r="I208" s="32" t="s">
        <v>879</v>
      </c>
      <c r="J208" s="32" t="s">
        <v>274</v>
      </c>
      <c r="K208" s="32" t="s">
        <v>880</v>
      </c>
      <c r="L208" s="184">
        <v>2201</v>
      </c>
      <c r="M208" s="32" t="s">
        <v>881</v>
      </c>
      <c r="N208" s="75"/>
      <c r="O208" s="75" t="s">
        <v>882</v>
      </c>
      <c r="P208" s="4" t="s">
        <v>632</v>
      </c>
      <c r="Q208" s="164">
        <v>1</v>
      </c>
      <c r="R208" s="164" t="s">
        <v>865</v>
      </c>
      <c r="S208" s="75" t="s">
        <v>883</v>
      </c>
    </row>
    <row r="209" spans="1:20">
      <c r="A209" s="10" t="s">
        <v>28</v>
      </c>
      <c r="B209" s="44" t="s">
        <v>884</v>
      </c>
      <c r="C209" s="45" t="s">
        <v>885</v>
      </c>
      <c r="D209" s="44" t="s">
        <v>886</v>
      </c>
      <c r="E209" s="31" t="s">
        <v>865</v>
      </c>
      <c r="F209" s="13"/>
      <c r="G209" s="13"/>
      <c r="H209" s="98" t="s">
        <v>887</v>
      </c>
      <c r="I209" s="98" t="s">
        <v>888</v>
      </c>
      <c r="J209" s="111" t="s">
        <v>889</v>
      </c>
      <c r="K209" s="98" t="s">
        <v>890</v>
      </c>
      <c r="L209" s="200">
        <v>12030</v>
      </c>
      <c r="M209" s="98" t="s">
        <v>891</v>
      </c>
      <c r="N209" s="96"/>
      <c r="O209" s="110" t="s">
        <v>892</v>
      </c>
      <c r="P209" s="19"/>
      <c r="Q209" s="164">
        <v>0</v>
      </c>
      <c r="R209" s="164" t="s">
        <v>865</v>
      </c>
      <c r="S209" s="75" t="s">
        <v>893</v>
      </c>
      <c r="T209" s="153" t="s">
        <v>894</v>
      </c>
    </row>
    <row r="210" spans="1:20">
      <c r="A210" s="10" t="s">
        <v>28</v>
      </c>
      <c r="B210" s="44" t="s">
        <v>895</v>
      </c>
      <c r="C210" s="45" t="s">
        <v>885</v>
      </c>
      <c r="D210" s="44" t="s">
        <v>886</v>
      </c>
      <c r="E210" s="31" t="s">
        <v>865</v>
      </c>
      <c r="F210" s="13"/>
      <c r="G210" s="13"/>
      <c r="H210" s="32" t="s">
        <v>816</v>
      </c>
      <c r="I210" s="32" t="s">
        <v>888</v>
      </c>
      <c r="J210" s="95" t="s">
        <v>889</v>
      </c>
      <c r="K210" s="32" t="s">
        <v>817</v>
      </c>
      <c r="L210" s="184">
        <v>12105</v>
      </c>
      <c r="M210" s="32" t="s">
        <v>816</v>
      </c>
      <c r="N210" s="10"/>
      <c r="O210" s="108" t="s">
        <v>896</v>
      </c>
      <c r="P210" s="4"/>
      <c r="Q210" s="164">
        <v>0</v>
      </c>
      <c r="R210" s="164" t="s">
        <v>865</v>
      </c>
      <c r="S210" s="75" t="s">
        <v>893</v>
      </c>
      <c r="T210" s="153" t="s">
        <v>894</v>
      </c>
    </row>
    <row r="211" spans="1:20">
      <c r="A211" s="10" t="s">
        <v>28</v>
      </c>
      <c r="B211" s="44" t="s">
        <v>897</v>
      </c>
      <c r="C211" s="45" t="s">
        <v>885</v>
      </c>
      <c r="D211" s="44" t="s">
        <v>886</v>
      </c>
      <c r="E211" s="31" t="s">
        <v>865</v>
      </c>
      <c r="F211" s="13"/>
      <c r="G211" s="13"/>
      <c r="H211" s="32" t="s">
        <v>898</v>
      </c>
      <c r="I211" s="32" t="s">
        <v>888</v>
      </c>
      <c r="J211" s="95" t="s">
        <v>889</v>
      </c>
      <c r="K211" s="32" t="s">
        <v>899</v>
      </c>
      <c r="L211" s="184">
        <v>1080</v>
      </c>
      <c r="M211" s="32" t="s">
        <v>900</v>
      </c>
      <c r="N211" s="10"/>
      <c r="O211" s="108" t="s">
        <v>893</v>
      </c>
      <c r="P211" s="4"/>
      <c r="Q211" s="164">
        <v>0</v>
      </c>
      <c r="R211" s="164" t="s">
        <v>865</v>
      </c>
      <c r="S211" s="75" t="s">
        <v>893</v>
      </c>
      <c r="T211" s="153" t="s">
        <v>894</v>
      </c>
    </row>
    <row r="212" spans="1:20">
      <c r="A212" s="10" t="s">
        <v>28</v>
      </c>
      <c r="B212" s="44" t="s">
        <v>901</v>
      </c>
      <c r="C212" s="45" t="s">
        <v>902</v>
      </c>
      <c r="D212" s="44" t="s">
        <v>903</v>
      </c>
      <c r="E212" s="31" t="s">
        <v>865</v>
      </c>
      <c r="F212" s="13"/>
      <c r="G212" s="13"/>
      <c r="H212" s="98" t="s">
        <v>904</v>
      </c>
      <c r="I212" s="98" t="s">
        <v>905</v>
      </c>
      <c r="J212" s="95" t="s">
        <v>889</v>
      </c>
      <c r="K212" s="98" t="s">
        <v>551</v>
      </c>
      <c r="L212" s="200">
        <v>12130</v>
      </c>
      <c r="M212" s="98" t="s">
        <v>552</v>
      </c>
      <c r="N212" s="96"/>
      <c r="O212" s="111" t="s">
        <v>906</v>
      </c>
      <c r="P212" s="19"/>
      <c r="Q212" s="164">
        <v>1</v>
      </c>
      <c r="R212" s="164" t="s">
        <v>865</v>
      </c>
      <c r="S212" s="75" t="s">
        <v>906</v>
      </c>
      <c r="T212" s="153" t="s">
        <v>894</v>
      </c>
    </row>
    <row r="213" spans="1:20">
      <c r="A213" s="10" t="s">
        <v>28</v>
      </c>
      <c r="B213" s="44" t="s">
        <v>907</v>
      </c>
      <c r="C213" s="45" t="s">
        <v>908</v>
      </c>
      <c r="D213" s="44" t="s">
        <v>909</v>
      </c>
      <c r="E213" s="31" t="s">
        <v>865</v>
      </c>
      <c r="F213" s="13"/>
      <c r="G213" s="13"/>
      <c r="H213" s="102" t="s">
        <v>910</v>
      </c>
      <c r="I213" s="102" t="s">
        <v>911</v>
      </c>
      <c r="J213" s="100" t="s">
        <v>912</v>
      </c>
      <c r="K213" s="102" t="s">
        <v>551</v>
      </c>
      <c r="L213" s="201">
        <v>12130</v>
      </c>
      <c r="M213" s="102" t="s">
        <v>552</v>
      </c>
      <c r="N213" s="99"/>
      <c r="O213" s="100"/>
      <c r="P213" s="143"/>
      <c r="Q213" s="164">
        <v>1</v>
      </c>
      <c r="R213" s="164" t="s">
        <v>865</v>
      </c>
      <c r="S213" s="32" t="s">
        <v>913</v>
      </c>
    </row>
    <row r="214" spans="1:20">
      <c r="A214" s="10" t="s">
        <v>28</v>
      </c>
      <c r="B214" s="44" t="s">
        <v>914</v>
      </c>
      <c r="C214" s="45" t="s">
        <v>915</v>
      </c>
      <c r="D214" s="44" t="s">
        <v>916</v>
      </c>
      <c r="E214" s="31" t="s">
        <v>865</v>
      </c>
      <c r="F214" s="13"/>
      <c r="G214" s="13"/>
      <c r="H214" s="102" t="s">
        <v>917</v>
      </c>
      <c r="I214" s="102" t="s">
        <v>918</v>
      </c>
      <c r="J214" s="113" t="s">
        <v>812</v>
      </c>
      <c r="K214" s="102" t="s">
        <v>919</v>
      </c>
      <c r="L214" s="201">
        <v>12066</v>
      </c>
      <c r="M214" s="102" t="s">
        <v>920</v>
      </c>
      <c r="N214" s="99"/>
      <c r="O214" s="100" t="s">
        <v>453</v>
      </c>
      <c r="P214" s="143"/>
      <c r="Q214" s="164">
        <v>1</v>
      </c>
      <c r="R214" s="164" t="s">
        <v>865</v>
      </c>
      <c r="S214" s="75" t="s">
        <v>921</v>
      </c>
    </row>
    <row r="215" spans="1:20">
      <c r="A215" s="10" t="s">
        <v>28</v>
      </c>
      <c r="B215" s="44" t="s">
        <v>922</v>
      </c>
      <c r="C215" s="45" t="s">
        <v>923</v>
      </c>
      <c r="D215" s="44" t="s">
        <v>924</v>
      </c>
      <c r="E215" s="31" t="s">
        <v>865</v>
      </c>
      <c r="F215" s="13"/>
      <c r="G215" s="13"/>
      <c r="H215" s="102" t="s">
        <v>925</v>
      </c>
      <c r="I215" s="102" t="s">
        <v>926</v>
      </c>
      <c r="J215" s="113" t="s">
        <v>812</v>
      </c>
      <c r="K215" s="102" t="s">
        <v>919</v>
      </c>
      <c r="L215" s="201">
        <v>12066</v>
      </c>
      <c r="M215" s="102" t="s">
        <v>920</v>
      </c>
      <c r="N215" s="99"/>
      <c r="O215" s="75" t="s">
        <v>453</v>
      </c>
      <c r="P215" s="143"/>
      <c r="Q215" s="164">
        <v>1</v>
      </c>
      <c r="R215" s="164" t="s">
        <v>865</v>
      </c>
      <c r="S215" s="75" t="s">
        <v>927</v>
      </c>
    </row>
    <row r="216" spans="1:20">
      <c r="A216" s="10" t="s">
        <v>28</v>
      </c>
      <c r="B216" s="44" t="s">
        <v>928</v>
      </c>
      <c r="C216" s="45" t="s">
        <v>929</v>
      </c>
      <c r="D216" s="44" t="s">
        <v>930</v>
      </c>
      <c r="E216" s="31" t="s">
        <v>865</v>
      </c>
      <c r="F216" s="13"/>
      <c r="G216" s="13"/>
      <c r="H216" s="111" t="s">
        <v>931</v>
      </c>
      <c r="I216" s="102" t="s">
        <v>932</v>
      </c>
      <c r="J216" s="111" t="s">
        <v>856</v>
      </c>
      <c r="K216" s="111" t="s">
        <v>933</v>
      </c>
      <c r="L216" s="202">
        <v>3652</v>
      </c>
      <c r="M216" s="111" t="s">
        <v>931</v>
      </c>
      <c r="N216" s="99"/>
      <c r="O216" s="100"/>
      <c r="P216" s="151"/>
      <c r="Q216" s="164">
        <v>0</v>
      </c>
      <c r="R216" s="164" t="s">
        <v>865</v>
      </c>
      <c r="S216" s="10"/>
    </row>
    <row r="217" spans="1:20">
      <c r="A217" s="10" t="s">
        <v>28</v>
      </c>
      <c r="B217" s="44" t="s">
        <v>934</v>
      </c>
      <c r="C217" s="45" t="s">
        <v>935</v>
      </c>
      <c r="D217" s="44" t="s">
        <v>936</v>
      </c>
      <c r="E217" s="31" t="s">
        <v>865</v>
      </c>
      <c r="F217" s="13"/>
      <c r="G217" s="13"/>
      <c r="H217" s="98" t="s">
        <v>937</v>
      </c>
      <c r="I217" s="98" t="s">
        <v>938</v>
      </c>
      <c r="J217" s="137" t="s">
        <v>912</v>
      </c>
      <c r="K217" s="137" t="s">
        <v>939</v>
      </c>
      <c r="L217" s="200">
        <v>1966</v>
      </c>
      <c r="M217" s="137" t="s">
        <v>937</v>
      </c>
      <c r="N217" s="96"/>
      <c r="O217" s="111"/>
      <c r="P217" s="15"/>
      <c r="Q217" s="164">
        <v>0</v>
      </c>
      <c r="R217" s="164" t="s">
        <v>865</v>
      </c>
      <c r="S217" s="10"/>
    </row>
    <row r="218" spans="1:20">
      <c r="A218" s="10" t="s">
        <v>28</v>
      </c>
      <c r="B218" s="44" t="s">
        <v>940</v>
      </c>
      <c r="C218" s="45" t="s">
        <v>941</v>
      </c>
      <c r="D218" s="44" t="s">
        <v>936</v>
      </c>
      <c r="E218" s="31" t="s">
        <v>865</v>
      </c>
      <c r="F218" s="13" t="s">
        <v>942</v>
      </c>
      <c r="G218" s="13"/>
      <c r="H218" s="159" t="s">
        <v>943</v>
      </c>
      <c r="I218" s="159" t="s">
        <v>938</v>
      </c>
      <c r="J218" s="114" t="s">
        <v>912</v>
      </c>
      <c r="K218" s="114" t="s">
        <v>944</v>
      </c>
      <c r="L218" s="199">
        <v>1783</v>
      </c>
      <c r="M218" s="114" t="s">
        <v>943</v>
      </c>
      <c r="N218" s="103"/>
      <c r="O218" s="160" t="s">
        <v>945</v>
      </c>
      <c r="P218" s="16"/>
      <c r="Q218" s="164">
        <v>0</v>
      </c>
      <c r="R218" s="164" t="s">
        <v>865</v>
      </c>
      <c r="S218" s="10"/>
    </row>
    <row r="219" spans="1:20">
      <c r="A219" s="10" t="s">
        <v>28</v>
      </c>
      <c r="B219" s="44" t="s">
        <v>946</v>
      </c>
      <c r="C219" s="45" t="s">
        <v>947</v>
      </c>
      <c r="D219" s="44" t="s">
        <v>948</v>
      </c>
      <c r="E219" s="31" t="s">
        <v>865</v>
      </c>
      <c r="F219" s="13"/>
      <c r="G219" s="13"/>
      <c r="H219" s="102" t="s">
        <v>949</v>
      </c>
      <c r="I219" s="102" t="s">
        <v>950</v>
      </c>
      <c r="J219" s="113" t="s">
        <v>951</v>
      </c>
      <c r="K219" s="75" t="s">
        <v>952</v>
      </c>
      <c r="L219" s="184">
        <v>1674</v>
      </c>
      <c r="M219" s="75" t="s">
        <v>949</v>
      </c>
      <c r="N219" s="99"/>
      <c r="O219" s="100"/>
      <c r="P219" s="4"/>
      <c r="Q219" s="164">
        <v>0</v>
      </c>
      <c r="R219" s="164" t="s">
        <v>865</v>
      </c>
      <c r="S219" s="10"/>
    </row>
    <row r="220" spans="1:20">
      <c r="A220" s="10" t="s">
        <v>15</v>
      </c>
      <c r="B220" s="44" t="s">
        <v>16</v>
      </c>
      <c r="C220" s="45" t="s">
        <v>16</v>
      </c>
      <c r="D220" s="44" t="s">
        <v>16</v>
      </c>
      <c r="E220" s="31" t="s">
        <v>953</v>
      </c>
      <c r="F220" s="13"/>
      <c r="G220" s="13"/>
      <c r="H220" s="26" t="s">
        <v>954</v>
      </c>
      <c r="I220" s="3" t="s">
        <v>19</v>
      </c>
      <c r="J220" s="26" t="s">
        <v>20</v>
      </c>
      <c r="K220" s="26" t="s">
        <v>22</v>
      </c>
      <c r="L220" s="220" t="s">
        <v>22</v>
      </c>
      <c r="M220" s="26" t="s">
        <v>31</v>
      </c>
      <c r="N220" s="26" t="s">
        <v>24</v>
      </c>
      <c r="O220" s="26" t="s">
        <v>867</v>
      </c>
      <c r="P220" s="145"/>
      <c r="Q220" s="164">
        <v>1</v>
      </c>
      <c r="R220" s="164" t="s">
        <v>953</v>
      </c>
      <c r="S220" s="10"/>
    </row>
    <row r="221" spans="1:20">
      <c r="A221" s="10" t="s">
        <v>28</v>
      </c>
      <c r="B221" s="44" t="s">
        <v>955</v>
      </c>
      <c r="C221" s="45" t="s">
        <v>956</v>
      </c>
      <c r="D221" s="44" t="s">
        <v>957</v>
      </c>
      <c r="E221" s="31" t="s">
        <v>953</v>
      </c>
      <c r="F221" s="13"/>
      <c r="G221" s="13"/>
      <c r="H221" s="32" t="s">
        <v>958</v>
      </c>
      <c r="I221" s="32" t="s">
        <v>959</v>
      </c>
      <c r="J221" s="75" t="s">
        <v>126</v>
      </c>
      <c r="K221" s="32" t="s">
        <v>960</v>
      </c>
      <c r="L221" s="184">
        <v>4675</v>
      </c>
      <c r="M221" s="32" t="s">
        <v>961</v>
      </c>
      <c r="N221" s="10"/>
      <c r="O221" s="75" t="s">
        <v>962</v>
      </c>
      <c r="P221" s="4"/>
      <c r="Q221" s="164">
        <v>1</v>
      </c>
      <c r="R221" s="164" t="s">
        <v>953</v>
      </c>
      <c r="S221" s="10"/>
    </row>
    <row r="222" spans="1:20">
      <c r="A222" s="10" t="s">
        <v>28</v>
      </c>
      <c r="B222" s="44" t="s">
        <v>963</v>
      </c>
      <c r="C222" s="45" t="s">
        <v>964</v>
      </c>
      <c r="D222" s="44" t="s">
        <v>965</v>
      </c>
      <c r="E222" s="31" t="s">
        <v>953</v>
      </c>
      <c r="F222" s="13"/>
      <c r="G222" s="13"/>
      <c r="H222" s="102" t="s">
        <v>966</v>
      </c>
      <c r="I222" s="102" t="s">
        <v>967</v>
      </c>
      <c r="J222" s="100" t="s">
        <v>912</v>
      </c>
      <c r="K222" s="102" t="s">
        <v>968</v>
      </c>
      <c r="L222" s="201">
        <v>4687</v>
      </c>
      <c r="M222" s="102" t="s">
        <v>969</v>
      </c>
      <c r="N222" s="99"/>
      <c r="O222" s="100"/>
      <c r="P222" s="143"/>
      <c r="Q222" s="164">
        <v>1</v>
      </c>
      <c r="R222" s="164" t="s">
        <v>953</v>
      </c>
      <c r="S222" s="10"/>
    </row>
    <row r="223" spans="1:20">
      <c r="A223" s="10" t="s">
        <v>28</v>
      </c>
      <c r="B223" s="44" t="s">
        <v>970</v>
      </c>
      <c r="C223" s="45" t="s">
        <v>971</v>
      </c>
      <c r="D223" s="44" t="s">
        <v>972</v>
      </c>
      <c r="E223" s="31" t="s">
        <v>953</v>
      </c>
      <c r="F223" s="13"/>
      <c r="G223" s="13"/>
      <c r="H223" s="159" t="s">
        <v>973</v>
      </c>
      <c r="I223" s="159" t="s">
        <v>974</v>
      </c>
      <c r="J223" s="160" t="s">
        <v>143</v>
      </c>
      <c r="K223" s="233" t="s">
        <v>309</v>
      </c>
      <c r="L223" s="234">
        <v>1982</v>
      </c>
      <c r="M223" s="233" t="s">
        <v>310</v>
      </c>
      <c r="N223" s="103"/>
      <c r="O223" s="114"/>
      <c r="P223" s="13"/>
      <c r="Q223" s="164">
        <v>1</v>
      </c>
      <c r="R223" s="164" t="s">
        <v>953</v>
      </c>
      <c r="S223" s="10"/>
    </row>
    <row r="224" spans="1:20">
      <c r="A224" s="10" t="s">
        <v>28</v>
      </c>
      <c r="B224" s="44" t="s">
        <v>975</v>
      </c>
      <c r="C224" s="45" t="s">
        <v>976</v>
      </c>
      <c r="D224" s="44" t="s">
        <v>977</v>
      </c>
      <c r="E224" s="31" t="s">
        <v>953</v>
      </c>
      <c r="F224" s="13"/>
      <c r="G224" s="13"/>
      <c r="H224" s="32" t="s">
        <v>978</v>
      </c>
      <c r="I224" s="32" t="s">
        <v>979</v>
      </c>
      <c r="J224" s="75" t="s">
        <v>912</v>
      </c>
      <c r="K224" s="75" t="s">
        <v>980</v>
      </c>
      <c r="L224" s="184">
        <v>4677</v>
      </c>
      <c r="M224" s="75" t="s">
        <v>978</v>
      </c>
      <c r="N224" s="10"/>
      <c r="O224" s="91" t="s">
        <v>355</v>
      </c>
      <c r="P224" s="13"/>
      <c r="Q224" s="164">
        <v>0</v>
      </c>
      <c r="R224" s="164" t="s">
        <v>953</v>
      </c>
      <c r="S224" s="10"/>
    </row>
    <row r="225" spans="1:20">
      <c r="A225" s="10" t="s">
        <v>28</v>
      </c>
      <c r="B225" s="44" t="s">
        <v>981</v>
      </c>
      <c r="C225" s="45" t="s">
        <v>976</v>
      </c>
      <c r="D225" s="44" t="s">
        <v>977</v>
      </c>
      <c r="E225" s="31" t="s">
        <v>953</v>
      </c>
      <c r="F225" s="13"/>
      <c r="G225" s="13"/>
      <c r="H225" s="159" t="s">
        <v>982</v>
      </c>
      <c r="I225" s="159" t="s">
        <v>979</v>
      </c>
      <c r="J225" s="114" t="s">
        <v>912</v>
      </c>
      <c r="K225" s="160" t="s">
        <v>983</v>
      </c>
      <c r="L225" s="203">
        <v>3854</v>
      </c>
      <c r="M225" s="160" t="s">
        <v>982</v>
      </c>
      <c r="N225" s="103"/>
      <c r="O225" s="115" t="s">
        <v>355</v>
      </c>
      <c r="P225" s="23"/>
      <c r="Q225" s="164">
        <v>0</v>
      </c>
      <c r="R225" s="164" t="s">
        <v>953</v>
      </c>
      <c r="S225" s="10"/>
    </row>
    <row r="226" spans="1:20">
      <c r="A226" s="10" t="s">
        <v>28</v>
      </c>
      <c r="B226" s="44" t="s">
        <v>984</v>
      </c>
      <c r="C226" s="45" t="s">
        <v>985</v>
      </c>
      <c r="D226" s="44" t="s">
        <v>986</v>
      </c>
      <c r="E226" s="31" t="s">
        <v>953</v>
      </c>
      <c r="F226" s="13"/>
      <c r="G226" s="13"/>
      <c r="H226" s="102" t="s">
        <v>987</v>
      </c>
      <c r="I226" s="102" t="s">
        <v>988</v>
      </c>
      <c r="J226" s="100" t="s">
        <v>126</v>
      </c>
      <c r="K226" s="113" t="s">
        <v>989</v>
      </c>
      <c r="L226" s="204">
        <v>5050</v>
      </c>
      <c r="M226" s="113" t="s">
        <v>987</v>
      </c>
      <c r="N226" s="99"/>
      <c r="O226" s="102" t="s">
        <v>962</v>
      </c>
      <c r="P226" s="152"/>
      <c r="Q226" s="164">
        <v>0</v>
      </c>
      <c r="R226" s="164" t="s">
        <v>953</v>
      </c>
      <c r="S226" s="10"/>
      <c r="T226" s="10"/>
    </row>
    <row r="227" spans="1:20">
      <c r="A227" s="10" t="s">
        <v>28</v>
      </c>
      <c r="B227" s="44" t="s">
        <v>990</v>
      </c>
      <c r="C227" s="45" t="s">
        <v>991</v>
      </c>
      <c r="D227" s="44" t="s">
        <v>992</v>
      </c>
      <c r="E227" s="31" t="s">
        <v>953</v>
      </c>
      <c r="F227" s="13"/>
      <c r="G227" s="13"/>
      <c r="H227" s="32" t="s">
        <v>993</v>
      </c>
      <c r="I227" s="32" t="s">
        <v>994</v>
      </c>
      <c r="J227" s="75" t="s">
        <v>995</v>
      </c>
      <c r="K227" s="75" t="s">
        <v>996</v>
      </c>
      <c r="L227" s="184">
        <v>1720</v>
      </c>
      <c r="M227" s="75" t="s">
        <v>993</v>
      </c>
      <c r="N227" s="10"/>
      <c r="O227" s="75"/>
      <c r="P227" s="13"/>
      <c r="Q227" s="164">
        <v>0</v>
      </c>
      <c r="R227" s="164" t="s">
        <v>953</v>
      </c>
      <c r="S227" s="75"/>
    </row>
    <row r="228" spans="1:20">
      <c r="A228" s="10" t="s">
        <v>28</v>
      </c>
      <c r="B228" s="44" t="s">
        <v>997</v>
      </c>
      <c r="C228" s="45" t="s">
        <v>998</v>
      </c>
      <c r="D228" s="44" t="s">
        <v>999</v>
      </c>
      <c r="E228" s="31" t="s">
        <v>953</v>
      </c>
      <c r="F228" s="13"/>
      <c r="G228" s="13"/>
      <c r="H228" s="32" t="s">
        <v>1000</v>
      </c>
      <c r="I228" s="32" t="s">
        <v>994</v>
      </c>
      <c r="J228" s="32" t="s">
        <v>1001</v>
      </c>
      <c r="K228" s="75" t="s">
        <v>1002</v>
      </c>
      <c r="L228" s="184">
        <v>4740</v>
      </c>
      <c r="M228" s="75" t="s">
        <v>1000</v>
      </c>
      <c r="N228" s="10"/>
      <c r="O228" s="75"/>
      <c r="P228" s="4"/>
      <c r="Q228" s="164">
        <v>0</v>
      </c>
      <c r="R228" s="164" t="s">
        <v>953</v>
      </c>
      <c r="S228" s="75"/>
    </row>
    <row r="229" spans="1:20">
      <c r="A229" s="10" t="s">
        <v>28</v>
      </c>
      <c r="B229" s="44" t="s">
        <v>1003</v>
      </c>
      <c r="C229" s="45" t="s">
        <v>1004</v>
      </c>
      <c r="D229" s="44" t="s">
        <v>1005</v>
      </c>
      <c r="E229" s="31" t="s">
        <v>953</v>
      </c>
      <c r="F229" s="13" t="s">
        <v>1006</v>
      </c>
      <c r="G229" s="13" t="s">
        <v>1006</v>
      </c>
      <c r="H229" s="32" t="s">
        <v>1007</v>
      </c>
      <c r="I229" s="32" t="s">
        <v>994</v>
      </c>
      <c r="J229" s="32" t="s">
        <v>492</v>
      </c>
      <c r="K229" s="75" t="s">
        <v>1008</v>
      </c>
      <c r="L229" s="184">
        <v>3315</v>
      </c>
      <c r="M229" s="75" t="s">
        <v>1007</v>
      </c>
      <c r="N229" s="10"/>
      <c r="O229" s="31" t="s">
        <v>1009</v>
      </c>
      <c r="P229" s="4"/>
      <c r="Q229" s="164">
        <v>0</v>
      </c>
      <c r="R229" s="164" t="s">
        <v>953</v>
      </c>
      <c r="S229" s="75"/>
    </row>
    <row r="230" spans="1:20">
      <c r="A230" s="10" t="s">
        <v>28</v>
      </c>
      <c r="B230" s="44" t="s">
        <v>1010</v>
      </c>
      <c r="C230" s="45" t="s">
        <v>1011</v>
      </c>
      <c r="D230" s="44" t="s">
        <v>1012</v>
      </c>
      <c r="E230" s="31" t="s">
        <v>953</v>
      </c>
      <c r="F230" s="13" t="s">
        <v>1006</v>
      </c>
      <c r="G230" s="13" t="s">
        <v>1006</v>
      </c>
      <c r="H230" s="32" t="s">
        <v>1007</v>
      </c>
      <c r="I230" s="32" t="s">
        <v>994</v>
      </c>
      <c r="J230" s="32" t="s">
        <v>1001</v>
      </c>
      <c r="K230" s="75" t="s">
        <v>1008</v>
      </c>
      <c r="L230" s="184">
        <v>3315</v>
      </c>
      <c r="M230" s="75" t="s">
        <v>1007</v>
      </c>
      <c r="N230" s="10"/>
      <c r="O230" s="31" t="s">
        <v>1013</v>
      </c>
      <c r="P230" s="4"/>
      <c r="Q230" s="164">
        <v>0</v>
      </c>
      <c r="R230" s="164" t="s">
        <v>953</v>
      </c>
      <c r="S230" s="75"/>
    </row>
    <row r="231" spans="1:20" s="10" customFormat="1">
      <c r="A231" s="10" t="s">
        <v>28</v>
      </c>
      <c r="B231" s="44" t="s">
        <v>1014</v>
      </c>
      <c r="C231" s="45" t="s">
        <v>1015</v>
      </c>
      <c r="D231" s="44" t="s">
        <v>1016</v>
      </c>
      <c r="E231" s="31" t="s">
        <v>953</v>
      </c>
      <c r="F231" s="13"/>
      <c r="G231" s="13"/>
      <c r="H231" s="32" t="s">
        <v>1017</v>
      </c>
      <c r="I231" s="32" t="s">
        <v>994</v>
      </c>
      <c r="J231" s="75" t="s">
        <v>1018</v>
      </c>
      <c r="K231" s="75" t="s">
        <v>1019</v>
      </c>
      <c r="L231" s="184">
        <v>3639</v>
      </c>
      <c r="M231" s="75" t="s">
        <v>1017</v>
      </c>
      <c r="O231" s="75" t="s">
        <v>1020</v>
      </c>
      <c r="P231" s="13"/>
      <c r="Q231" s="164">
        <v>0</v>
      </c>
      <c r="R231" s="164" t="s">
        <v>953</v>
      </c>
      <c r="S231" s="75"/>
      <c r="T231"/>
    </row>
    <row r="232" spans="1:20">
      <c r="A232" s="10" t="s">
        <v>28</v>
      </c>
      <c r="B232" s="44" t="s">
        <v>1021</v>
      </c>
      <c r="C232" s="45" t="s">
        <v>1015</v>
      </c>
      <c r="D232" s="44" t="s">
        <v>1016</v>
      </c>
      <c r="E232" s="31" t="s">
        <v>953</v>
      </c>
      <c r="F232" s="13"/>
      <c r="G232" s="13"/>
      <c r="H232" s="32" t="s">
        <v>1022</v>
      </c>
      <c r="I232" s="32" t="s">
        <v>994</v>
      </c>
      <c r="J232" s="75" t="s">
        <v>1018</v>
      </c>
      <c r="K232" s="75" t="s">
        <v>1023</v>
      </c>
      <c r="L232" s="184">
        <v>3640</v>
      </c>
      <c r="M232" s="75" t="s">
        <v>1022</v>
      </c>
      <c r="N232" s="10"/>
      <c r="O232" s="75" t="s">
        <v>1024</v>
      </c>
      <c r="P232" s="13"/>
      <c r="Q232" s="164">
        <v>0</v>
      </c>
      <c r="R232" s="164" t="s">
        <v>953</v>
      </c>
      <c r="S232" s="75"/>
      <c r="T232" s="75"/>
    </row>
    <row r="233" spans="1:20">
      <c r="A233" s="10" t="s">
        <v>28</v>
      </c>
      <c r="B233" s="44" t="s">
        <v>16</v>
      </c>
      <c r="C233" s="45" t="s">
        <v>16</v>
      </c>
      <c r="D233" s="44" t="s">
        <v>16</v>
      </c>
      <c r="E233" s="31" t="s">
        <v>953</v>
      </c>
      <c r="F233" s="13"/>
      <c r="G233" s="13"/>
      <c r="H233" s="163" t="s">
        <v>1025</v>
      </c>
      <c r="I233" s="98" t="s">
        <v>1026</v>
      </c>
      <c r="J233" s="163" t="s">
        <v>1027</v>
      </c>
      <c r="K233" s="163" t="s">
        <v>1028</v>
      </c>
      <c r="L233" s="202" t="s">
        <v>22</v>
      </c>
      <c r="M233" s="163" t="s">
        <v>1029</v>
      </c>
      <c r="N233" s="109"/>
      <c r="O233" s="111" t="s">
        <v>1030</v>
      </c>
      <c r="P233" s="24"/>
      <c r="Q233" s="164">
        <v>1</v>
      </c>
      <c r="R233" s="164" t="s">
        <v>953</v>
      </c>
      <c r="S233" s="75"/>
    </row>
    <row r="234" spans="1:20">
      <c r="A234" s="10" t="s">
        <v>28</v>
      </c>
      <c r="B234" s="44" t="s">
        <v>16</v>
      </c>
      <c r="C234" s="45" t="s">
        <v>16</v>
      </c>
      <c r="D234" s="44" t="s">
        <v>16</v>
      </c>
      <c r="E234" s="31" t="s">
        <v>953</v>
      </c>
      <c r="F234" s="13"/>
      <c r="G234" s="13"/>
      <c r="H234" s="167"/>
      <c r="I234" s="32"/>
      <c r="J234" s="209" t="s">
        <v>1031</v>
      </c>
      <c r="K234" s="167" t="s">
        <v>17</v>
      </c>
      <c r="L234" s="198"/>
      <c r="M234" s="167" t="s">
        <v>17</v>
      </c>
      <c r="N234" s="31"/>
      <c r="O234" s="95" t="s">
        <v>1032</v>
      </c>
      <c r="P234" s="208"/>
      <c r="Q234" s="164" t="s">
        <v>16</v>
      </c>
      <c r="R234" s="164" t="s">
        <v>953</v>
      </c>
      <c r="S234" s="75"/>
    </row>
    <row r="235" spans="1:20">
      <c r="A235" s="10" t="s">
        <v>28</v>
      </c>
      <c r="B235" s="44" t="s">
        <v>1033</v>
      </c>
      <c r="C235" s="45" t="s">
        <v>1034</v>
      </c>
      <c r="D235" s="44" t="s">
        <v>1035</v>
      </c>
      <c r="E235" s="31" t="s">
        <v>953</v>
      </c>
      <c r="F235" s="13"/>
      <c r="G235" s="13"/>
      <c r="H235" s="135" t="s">
        <v>1025</v>
      </c>
      <c r="I235" s="32" t="s">
        <v>1026</v>
      </c>
      <c r="J235" s="75" t="s">
        <v>37</v>
      </c>
      <c r="K235" s="75" t="s">
        <v>229</v>
      </c>
      <c r="L235" s="184">
        <v>178</v>
      </c>
      <c r="M235" s="75" t="s">
        <v>230</v>
      </c>
      <c r="N235" s="31"/>
      <c r="O235" s="60"/>
      <c r="P235" s="4"/>
      <c r="Q235" s="164">
        <v>1</v>
      </c>
      <c r="R235" s="164" t="s">
        <v>953</v>
      </c>
      <c r="S235" s="75"/>
    </row>
    <row r="236" spans="1:20">
      <c r="A236" s="10" t="s">
        <v>28</v>
      </c>
      <c r="B236" s="44" t="s">
        <v>1036</v>
      </c>
      <c r="C236" s="45" t="s">
        <v>1037</v>
      </c>
      <c r="D236" s="44" t="s">
        <v>1038</v>
      </c>
      <c r="E236" s="31" t="s">
        <v>953</v>
      </c>
      <c r="F236" s="13"/>
      <c r="G236" s="13"/>
      <c r="H236" s="129" t="s">
        <v>1025</v>
      </c>
      <c r="I236" s="32" t="s">
        <v>1026</v>
      </c>
      <c r="J236" s="32" t="s">
        <v>165</v>
      </c>
      <c r="K236" s="32" t="s">
        <v>470</v>
      </c>
      <c r="L236" s="184">
        <v>2969</v>
      </c>
      <c r="M236" s="32" t="s">
        <v>468</v>
      </c>
      <c r="N236" s="31"/>
      <c r="O236" s="60"/>
      <c r="P236" s="208"/>
      <c r="Q236" s="164">
        <f>IF(OR(H236="STIKO",H236=""),"-",IFERROR(IF(H236=RIGHT(K236,LEN(K236)-6),0,1),1))</f>
        <v>1</v>
      </c>
      <c r="R236" s="164" t="str">
        <f>IFERROR(IF(LEFT(E236,3)="TAP","TAP",IF(OR(E236="VIP",E236="PHD"),"VIP",E236)),1)</f>
        <v>DTAP</v>
      </c>
      <c r="S236" s="75"/>
    </row>
    <row r="237" spans="1:20">
      <c r="A237" s="10" t="s">
        <v>28</v>
      </c>
      <c r="B237" s="44" t="s">
        <v>1039</v>
      </c>
      <c r="C237" s="45" t="s">
        <v>1040</v>
      </c>
      <c r="D237" s="44" t="s">
        <v>1041</v>
      </c>
      <c r="E237" s="31" t="s">
        <v>953</v>
      </c>
      <c r="F237" s="13"/>
      <c r="G237" s="13"/>
      <c r="H237" s="129" t="s">
        <v>1025</v>
      </c>
      <c r="I237" s="32" t="s">
        <v>1026</v>
      </c>
      <c r="J237" s="32" t="s">
        <v>1042</v>
      </c>
      <c r="K237" s="32" t="s">
        <v>1043</v>
      </c>
      <c r="L237" s="184" t="s">
        <v>1044</v>
      </c>
      <c r="M237" s="75" t="s">
        <v>1045</v>
      </c>
      <c r="N237" s="31"/>
      <c r="O237" s="60"/>
      <c r="P237" s="208"/>
      <c r="Q237" s="164">
        <v>1</v>
      </c>
      <c r="R237" s="164" t="s">
        <v>953</v>
      </c>
      <c r="S237" s="75"/>
    </row>
    <row r="238" spans="1:20">
      <c r="A238" s="10" t="s">
        <v>28</v>
      </c>
      <c r="B238" s="44" t="s">
        <v>1046</v>
      </c>
      <c r="C238" s="45" t="s">
        <v>1047</v>
      </c>
      <c r="D238" s="44" t="s">
        <v>1048</v>
      </c>
      <c r="E238" s="31" t="s">
        <v>953</v>
      </c>
      <c r="F238" s="13"/>
      <c r="G238" s="13"/>
      <c r="H238" s="135" t="s">
        <v>1025</v>
      </c>
      <c r="I238" s="32" t="s">
        <v>1026</v>
      </c>
      <c r="J238" s="120" t="s">
        <v>182</v>
      </c>
      <c r="K238" s="32" t="s">
        <v>411</v>
      </c>
      <c r="L238" s="184">
        <v>2049</v>
      </c>
      <c r="M238" s="32" t="s">
        <v>410</v>
      </c>
      <c r="N238" s="31"/>
      <c r="O238" s="60"/>
      <c r="P238" s="4"/>
      <c r="Q238" s="164">
        <v>1</v>
      </c>
      <c r="R238" s="164" t="s">
        <v>953</v>
      </c>
      <c r="S238" s="75"/>
    </row>
    <row r="239" spans="1:20">
      <c r="A239" s="10" t="s">
        <v>28</v>
      </c>
      <c r="B239" s="44" t="s">
        <v>1049</v>
      </c>
      <c r="C239" s="45" t="s">
        <v>1050</v>
      </c>
      <c r="D239" s="44" t="s">
        <v>1051</v>
      </c>
      <c r="E239" s="31" t="s">
        <v>953</v>
      </c>
      <c r="F239" s="13"/>
      <c r="G239" s="13"/>
      <c r="H239" s="135" t="s">
        <v>1025</v>
      </c>
      <c r="I239" s="32" t="s">
        <v>1026</v>
      </c>
      <c r="J239" s="120" t="s">
        <v>186</v>
      </c>
      <c r="K239" s="161" t="s">
        <v>359</v>
      </c>
      <c r="L239" s="205">
        <v>1020</v>
      </c>
      <c r="M239" s="161" t="s">
        <v>358</v>
      </c>
      <c r="N239" s="31"/>
      <c r="O239" s="60"/>
      <c r="P239" s="4"/>
      <c r="Q239" s="164">
        <v>1</v>
      </c>
      <c r="R239" s="164" t="s">
        <v>953</v>
      </c>
      <c r="S239" s="75"/>
    </row>
    <row r="240" spans="1:20">
      <c r="A240" s="10" t="s">
        <v>28</v>
      </c>
      <c r="B240" s="44" t="s">
        <v>1052</v>
      </c>
      <c r="C240" s="45" t="s">
        <v>1050</v>
      </c>
      <c r="D240" s="44" t="s">
        <v>1051</v>
      </c>
      <c r="E240" s="31" t="s">
        <v>953</v>
      </c>
      <c r="F240" s="13"/>
      <c r="G240" s="13"/>
      <c r="H240" s="135" t="s">
        <v>1025</v>
      </c>
      <c r="I240" s="32" t="s">
        <v>1026</v>
      </c>
      <c r="J240" s="120" t="s">
        <v>186</v>
      </c>
      <c r="K240" s="161" t="s">
        <v>365</v>
      </c>
      <c r="L240" s="205">
        <v>1395</v>
      </c>
      <c r="M240" s="161" t="s">
        <v>364</v>
      </c>
      <c r="N240" s="31"/>
      <c r="O240" s="60"/>
      <c r="P240" s="4"/>
      <c r="Q240" s="164">
        <v>1</v>
      </c>
      <c r="R240" s="164" t="s">
        <v>953</v>
      </c>
      <c r="S240" s="75"/>
    </row>
    <row r="241" spans="1:20">
      <c r="A241" s="10" t="s">
        <v>28</v>
      </c>
      <c r="B241" s="44" t="s">
        <v>1053</v>
      </c>
      <c r="C241" s="45" t="s">
        <v>1054</v>
      </c>
      <c r="D241" s="44" t="s">
        <v>1055</v>
      </c>
      <c r="E241" s="31" t="s">
        <v>953</v>
      </c>
      <c r="F241" s="13"/>
      <c r="G241" s="13"/>
      <c r="H241" s="135" t="s">
        <v>1025</v>
      </c>
      <c r="I241" s="32" t="s">
        <v>1026</v>
      </c>
      <c r="J241" s="32" t="s">
        <v>148</v>
      </c>
      <c r="K241" s="32" t="s">
        <v>477</v>
      </c>
      <c r="L241" s="184">
        <v>1885</v>
      </c>
      <c r="M241" s="32" t="s">
        <v>476</v>
      </c>
      <c r="N241" s="31"/>
      <c r="O241" s="60"/>
      <c r="P241" s="4"/>
      <c r="Q241" s="164">
        <v>1</v>
      </c>
      <c r="R241" s="164" t="s">
        <v>953</v>
      </c>
      <c r="S241" s="75"/>
    </row>
    <row r="242" spans="1:20">
      <c r="A242" s="10" t="s">
        <v>28</v>
      </c>
      <c r="B242" s="44" t="s">
        <v>1056</v>
      </c>
      <c r="C242" s="45" t="s">
        <v>1057</v>
      </c>
      <c r="D242" s="44" t="s">
        <v>1058</v>
      </c>
      <c r="E242" s="31" t="s">
        <v>953</v>
      </c>
      <c r="F242" s="13"/>
      <c r="G242" s="13"/>
      <c r="H242" s="135" t="s">
        <v>1025</v>
      </c>
      <c r="I242" s="32" t="s">
        <v>1026</v>
      </c>
      <c r="J242" s="120" t="s">
        <v>518</v>
      </c>
      <c r="K242" s="120" t="s">
        <v>510</v>
      </c>
      <c r="L242" s="206">
        <v>788</v>
      </c>
      <c r="M242" s="120" t="s">
        <v>508</v>
      </c>
      <c r="N242" s="31"/>
      <c r="O242" s="60"/>
      <c r="P242" s="4"/>
      <c r="Q242" s="164">
        <v>1</v>
      </c>
      <c r="R242" s="164" t="s">
        <v>953</v>
      </c>
      <c r="S242" s="75"/>
    </row>
    <row r="243" spans="1:20">
      <c r="A243" s="10" t="s">
        <v>28</v>
      </c>
      <c r="B243" s="44" t="s">
        <v>1059</v>
      </c>
      <c r="C243" s="45" t="s">
        <v>1060</v>
      </c>
      <c r="D243" s="44" t="s">
        <v>1061</v>
      </c>
      <c r="E243" s="31" t="s">
        <v>953</v>
      </c>
      <c r="F243" s="13"/>
      <c r="G243" s="13"/>
      <c r="H243" s="135" t="s">
        <v>1025</v>
      </c>
      <c r="I243" s="32" t="s">
        <v>1026</v>
      </c>
      <c r="J243" s="75" t="s">
        <v>318</v>
      </c>
      <c r="K243" s="32" t="s">
        <v>319</v>
      </c>
      <c r="L243" s="184">
        <v>2605</v>
      </c>
      <c r="M243" s="32" t="s">
        <v>316</v>
      </c>
      <c r="N243" s="31"/>
      <c r="O243" s="60"/>
      <c r="P243" s="4"/>
      <c r="Q243" s="164">
        <v>1</v>
      </c>
      <c r="R243" s="164" t="s">
        <v>953</v>
      </c>
      <c r="S243" s="75"/>
    </row>
    <row r="244" spans="1:20">
      <c r="A244" s="10" t="s">
        <v>28</v>
      </c>
      <c r="B244" s="44" t="s">
        <v>1062</v>
      </c>
      <c r="C244" s="45" t="s">
        <v>1063</v>
      </c>
      <c r="D244" s="44" t="s">
        <v>1061</v>
      </c>
      <c r="E244" s="31" t="s">
        <v>953</v>
      </c>
      <c r="F244" s="13">
        <v>51</v>
      </c>
      <c r="G244" s="13"/>
      <c r="H244" s="135" t="s">
        <v>1025</v>
      </c>
      <c r="I244" s="32" t="s">
        <v>1026</v>
      </c>
      <c r="J244" s="75" t="s">
        <v>318</v>
      </c>
      <c r="K244" s="32" t="s">
        <v>324</v>
      </c>
      <c r="L244" s="184">
        <v>2615</v>
      </c>
      <c r="M244" s="32" t="s">
        <v>323</v>
      </c>
      <c r="N244" s="31"/>
      <c r="O244" s="95" t="s">
        <v>325</v>
      </c>
      <c r="P244" s="4"/>
      <c r="Q244" s="164">
        <v>1</v>
      </c>
      <c r="R244" s="164" t="s">
        <v>953</v>
      </c>
      <c r="S244" s="75"/>
    </row>
    <row r="245" spans="1:20">
      <c r="A245" s="10" t="s">
        <v>28</v>
      </c>
      <c r="B245" s="44" t="s">
        <v>1064</v>
      </c>
      <c r="C245" s="45" t="s">
        <v>1065</v>
      </c>
      <c r="D245" s="44" t="s">
        <v>1066</v>
      </c>
      <c r="E245" s="31" t="s">
        <v>953</v>
      </c>
      <c r="F245" s="13"/>
      <c r="G245" s="13"/>
      <c r="H245" s="135" t="s">
        <v>1025</v>
      </c>
      <c r="I245" s="32" t="s">
        <v>1026</v>
      </c>
      <c r="J245" s="75" t="s">
        <v>126</v>
      </c>
      <c r="K245" s="32" t="s">
        <v>287</v>
      </c>
      <c r="L245" s="184">
        <v>2345</v>
      </c>
      <c r="M245" s="32" t="s">
        <v>285</v>
      </c>
      <c r="N245" s="31"/>
      <c r="O245" s="60"/>
      <c r="P245" s="4"/>
      <c r="Q245" s="164">
        <v>1</v>
      </c>
      <c r="R245" s="164" t="s">
        <v>953</v>
      </c>
      <c r="S245" s="75"/>
      <c r="T245" s="153" t="s">
        <v>487</v>
      </c>
    </row>
    <row r="246" spans="1:20">
      <c r="A246" s="10" t="s">
        <v>28</v>
      </c>
      <c r="B246" s="44" t="s">
        <v>1067</v>
      </c>
      <c r="C246" s="45" t="s">
        <v>1065</v>
      </c>
      <c r="D246" s="44" t="s">
        <v>1066</v>
      </c>
      <c r="E246" s="31" t="s">
        <v>953</v>
      </c>
      <c r="F246" s="13"/>
      <c r="G246" s="13"/>
      <c r="H246" s="135" t="s">
        <v>1025</v>
      </c>
      <c r="I246" s="32" t="s">
        <v>1026</v>
      </c>
      <c r="J246" s="120" t="s">
        <v>126</v>
      </c>
      <c r="K246" s="120" t="s">
        <v>337</v>
      </c>
      <c r="L246" s="206">
        <v>2204</v>
      </c>
      <c r="M246" s="120" t="s">
        <v>336</v>
      </c>
      <c r="N246" s="31"/>
      <c r="O246" s="60"/>
      <c r="P246" s="4"/>
      <c r="Q246" s="164">
        <v>1</v>
      </c>
      <c r="R246" s="164" t="s">
        <v>953</v>
      </c>
      <c r="S246" s="75"/>
    </row>
    <row r="247" spans="1:20">
      <c r="A247" s="10" t="s">
        <v>28</v>
      </c>
      <c r="B247" s="44" t="s">
        <v>1068</v>
      </c>
      <c r="C247" s="45" t="s">
        <v>1069</v>
      </c>
      <c r="D247" s="44" t="s">
        <v>1070</v>
      </c>
      <c r="E247" s="31" t="s">
        <v>953</v>
      </c>
      <c r="F247" s="13"/>
      <c r="G247" s="13"/>
      <c r="H247" s="135" t="s">
        <v>1025</v>
      </c>
      <c r="I247" s="32" t="s">
        <v>1026</v>
      </c>
      <c r="J247" s="75" t="s">
        <v>492</v>
      </c>
      <c r="K247" s="32" t="s">
        <v>493</v>
      </c>
      <c r="L247" s="184">
        <v>4580</v>
      </c>
      <c r="M247" s="32" t="s">
        <v>491</v>
      </c>
      <c r="N247" s="31"/>
      <c r="O247" s="60"/>
      <c r="P247" s="4"/>
      <c r="Q247" s="164">
        <v>1</v>
      </c>
      <c r="R247" s="164" t="s">
        <v>953</v>
      </c>
      <c r="S247" s="75"/>
    </row>
    <row r="248" spans="1:20">
      <c r="A248" s="10" t="s">
        <v>28</v>
      </c>
      <c r="B248" s="44" t="s">
        <v>1071</v>
      </c>
      <c r="C248" s="45" t="s">
        <v>1072</v>
      </c>
      <c r="D248" s="44" t="s">
        <v>1073</v>
      </c>
      <c r="E248" s="31" t="s">
        <v>953</v>
      </c>
      <c r="F248" s="13"/>
      <c r="G248" s="13"/>
      <c r="H248" s="129" t="s">
        <v>1025</v>
      </c>
      <c r="I248" s="32" t="s">
        <v>1026</v>
      </c>
      <c r="J248" s="32" t="s">
        <v>343</v>
      </c>
      <c r="K248" s="32" t="s">
        <v>1074</v>
      </c>
      <c r="L248" s="184" t="s">
        <v>1075</v>
      </c>
      <c r="M248" s="32" t="s">
        <v>1076</v>
      </c>
      <c r="N248" s="32" t="s">
        <v>224</v>
      </c>
      <c r="O248" s="60"/>
      <c r="P248" s="4"/>
      <c r="Q248" s="164">
        <f>IF(OR(H248="STIKO",H248=""),"-",IFERROR(IF(H248=RIGHT(K248,LEN(K248)-6),0,1),1))</f>
        <v>1</v>
      </c>
      <c r="R248" s="164" t="str">
        <f>IFERROR(IF(LEFT(E248,3)="TAP","TAP",IF(OR(E248="VIP",E248="PHD"),"VIP",E248)),1)</f>
        <v>DTAP</v>
      </c>
      <c r="S248" s="75"/>
    </row>
    <row r="249" spans="1:20">
      <c r="A249" s="10" t="s">
        <v>28</v>
      </c>
      <c r="B249" s="44" t="s">
        <v>1077</v>
      </c>
      <c r="C249" s="45" t="s">
        <v>1072</v>
      </c>
      <c r="D249" s="44" t="s">
        <v>1073</v>
      </c>
      <c r="E249" s="31" t="s">
        <v>953</v>
      </c>
      <c r="F249" s="13"/>
      <c r="G249" s="13"/>
      <c r="H249" s="129" t="s">
        <v>1025</v>
      </c>
      <c r="I249" s="32" t="s">
        <v>1026</v>
      </c>
      <c r="J249" s="32" t="s">
        <v>343</v>
      </c>
      <c r="K249" s="32" t="s">
        <v>344</v>
      </c>
      <c r="L249" s="184">
        <v>4748</v>
      </c>
      <c r="M249" s="32" t="s">
        <v>342</v>
      </c>
      <c r="N249" s="32" t="s">
        <v>224</v>
      </c>
      <c r="O249" s="60"/>
      <c r="P249" s="208"/>
      <c r="Q249" s="164">
        <f>IF(OR(H249="STIKO",H249=""),"-",IFERROR(IF(H249=RIGHT(K249,LEN(K249)-6),0,1),1))</f>
        <v>1</v>
      </c>
      <c r="R249" s="164" t="str">
        <f>IFERROR(IF(LEFT(E249,3)="TAP","TAP",IF(OR(E249="VIP",E249="PHD"),"VIP",E249)),1)</f>
        <v>DTAP</v>
      </c>
      <c r="S249" s="75"/>
    </row>
    <row r="250" spans="1:20">
      <c r="A250" s="10" t="s">
        <v>28</v>
      </c>
      <c r="B250" s="44" t="s">
        <v>1078</v>
      </c>
      <c r="C250" s="45" t="s">
        <v>1079</v>
      </c>
      <c r="D250" s="44" t="s">
        <v>1080</v>
      </c>
      <c r="E250" s="31" t="s">
        <v>953</v>
      </c>
      <c r="F250" s="13"/>
      <c r="G250" s="13"/>
      <c r="H250" s="129" t="s">
        <v>1025</v>
      </c>
      <c r="I250" s="32" t="s">
        <v>1026</v>
      </c>
      <c r="J250" s="95" t="s">
        <v>1081</v>
      </c>
      <c r="K250" s="95" t="s">
        <v>536</v>
      </c>
      <c r="L250" s="198">
        <v>4314</v>
      </c>
      <c r="M250" s="95" t="s">
        <v>534</v>
      </c>
      <c r="N250" s="31"/>
      <c r="O250" s="60"/>
      <c r="P250" s="208"/>
      <c r="Q250" s="164">
        <v>1</v>
      </c>
      <c r="R250" s="164" t="s">
        <v>953</v>
      </c>
      <c r="S250" s="66"/>
    </row>
    <row r="251" spans="1:20">
      <c r="A251" s="10" t="s">
        <v>28</v>
      </c>
      <c r="B251" s="44" t="s">
        <v>1082</v>
      </c>
      <c r="C251" s="45" t="s">
        <v>1083</v>
      </c>
      <c r="D251" s="44" t="s">
        <v>1084</v>
      </c>
      <c r="E251" s="31" t="s">
        <v>953</v>
      </c>
      <c r="F251" s="13"/>
      <c r="G251" s="13"/>
      <c r="H251" s="135" t="s">
        <v>1025</v>
      </c>
      <c r="I251" s="32" t="s">
        <v>1026</v>
      </c>
      <c r="J251" s="75" t="s">
        <v>1085</v>
      </c>
      <c r="K251" s="32" t="s">
        <v>529</v>
      </c>
      <c r="L251" s="184">
        <v>4100</v>
      </c>
      <c r="M251" s="32" t="s">
        <v>527</v>
      </c>
      <c r="N251" s="31"/>
      <c r="O251" s="60"/>
      <c r="P251" s="4"/>
      <c r="Q251" s="164">
        <v>1</v>
      </c>
      <c r="R251" s="164" t="s">
        <v>953</v>
      </c>
      <c r="S251" s="75"/>
    </row>
    <row r="252" spans="1:20">
      <c r="A252" s="10" t="s">
        <v>28</v>
      </c>
      <c r="B252" s="44" t="s">
        <v>1086</v>
      </c>
      <c r="C252" s="45" t="s">
        <v>1083</v>
      </c>
      <c r="D252" s="44" t="s">
        <v>1084</v>
      </c>
      <c r="E252" s="31" t="s">
        <v>953</v>
      </c>
      <c r="F252" s="13"/>
      <c r="G252" s="13"/>
      <c r="H252" s="135" t="s">
        <v>1025</v>
      </c>
      <c r="I252" s="32" t="s">
        <v>1026</v>
      </c>
      <c r="J252" s="75" t="s">
        <v>1085</v>
      </c>
      <c r="K252" s="32" t="s">
        <v>539</v>
      </c>
      <c r="L252" s="184">
        <v>1647</v>
      </c>
      <c r="M252" s="32" t="s">
        <v>540</v>
      </c>
      <c r="N252" s="31"/>
      <c r="O252" s="60"/>
      <c r="P252" s="4"/>
      <c r="Q252" s="164">
        <v>1</v>
      </c>
      <c r="R252" s="164" t="s">
        <v>953</v>
      </c>
      <c r="S252" s="75"/>
    </row>
    <row r="253" spans="1:20">
      <c r="A253" s="10" t="s">
        <v>15</v>
      </c>
      <c r="B253" s="44" t="s">
        <v>16</v>
      </c>
      <c r="C253" s="45" t="s">
        <v>16</v>
      </c>
      <c r="D253" s="44" t="s">
        <v>16</v>
      </c>
      <c r="E253" s="31" t="s">
        <v>1087</v>
      </c>
      <c r="F253" s="13"/>
      <c r="G253" s="13"/>
      <c r="H253" s="26" t="s">
        <v>1088</v>
      </c>
      <c r="I253" s="3" t="s">
        <v>19</v>
      </c>
      <c r="J253" s="26" t="s">
        <v>20</v>
      </c>
      <c r="K253" s="26" t="s">
        <v>22</v>
      </c>
      <c r="L253" s="220" t="s">
        <v>22</v>
      </c>
      <c r="M253" s="26" t="s">
        <v>31</v>
      </c>
      <c r="N253" s="26" t="s">
        <v>24</v>
      </c>
      <c r="O253" s="26" t="s">
        <v>867</v>
      </c>
      <c r="P253" s="145"/>
      <c r="Q253" s="164">
        <v>1</v>
      </c>
      <c r="R253" s="164" t="s">
        <v>1087</v>
      </c>
      <c r="S253" s="75"/>
    </row>
    <row r="254" spans="1:20" ht="30">
      <c r="A254" s="10" t="s">
        <v>28</v>
      </c>
      <c r="B254" s="44" t="s">
        <v>1089</v>
      </c>
      <c r="C254" s="45" t="s">
        <v>1090</v>
      </c>
      <c r="D254" s="44" t="s">
        <v>1091</v>
      </c>
      <c r="E254" s="31" t="s">
        <v>1087</v>
      </c>
      <c r="F254" s="13"/>
      <c r="G254" s="13"/>
      <c r="H254" s="32" t="s">
        <v>1092</v>
      </c>
      <c r="I254" s="32" t="s">
        <v>1093</v>
      </c>
      <c r="J254" s="111" t="s">
        <v>1094</v>
      </c>
      <c r="K254" s="98" t="s">
        <v>1095</v>
      </c>
      <c r="L254" s="200">
        <v>4320</v>
      </c>
      <c r="M254" s="98" t="s">
        <v>1092</v>
      </c>
      <c r="N254" s="51"/>
      <c r="O254" s="53"/>
      <c r="P254" s="19"/>
      <c r="Q254" s="164">
        <v>0</v>
      </c>
      <c r="R254" s="164" t="s">
        <v>1087</v>
      </c>
      <c r="S254" s="10"/>
    </row>
    <row r="255" spans="1:20">
      <c r="A255" s="10" t="s">
        <v>28</v>
      </c>
      <c r="B255" s="44" t="s">
        <v>1096</v>
      </c>
      <c r="C255" s="45" t="s">
        <v>1097</v>
      </c>
      <c r="D255" s="44" t="s">
        <v>1098</v>
      </c>
      <c r="E255" s="31" t="s">
        <v>1087</v>
      </c>
      <c r="F255" s="13"/>
      <c r="G255" s="13"/>
      <c r="H255" s="129" t="s">
        <v>1092</v>
      </c>
      <c r="I255" s="159" t="str">
        <f>+I254</f>
        <v>611 Scholarstipendiat</v>
      </c>
      <c r="J255" s="160" t="s">
        <v>1099</v>
      </c>
      <c r="K255" s="159" t="str">
        <f>+K254</f>
        <v>04320 Scholarstipendiat</v>
      </c>
      <c r="L255" s="199">
        <v>4320</v>
      </c>
      <c r="M255" s="159" t="s">
        <v>1092</v>
      </c>
      <c r="N255" s="10"/>
      <c r="O255" s="75"/>
      <c r="P255" s="18"/>
      <c r="Q255" s="164">
        <v>0</v>
      </c>
      <c r="R255" s="164" t="s">
        <v>1087</v>
      </c>
      <c r="S255" s="10"/>
      <c r="T255" s="153" t="s">
        <v>487</v>
      </c>
    </row>
    <row r="256" spans="1:20" ht="30">
      <c r="A256" s="10" t="s">
        <v>28</v>
      </c>
      <c r="B256" s="44" t="s">
        <v>1100</v>
      </c>
      <c r="C256" s="45" t="s">
        <v>1101</v>
      </c>
      <c r="D256" s="44" t="s">
        <v>1102</v>
      </c>
      <c r="E256" s="31" t="s">
        <v>1087</v>
      </c>
      <c r="F256" s="13"/>
      <c r="G256" s="13"/>
      <c r="H256" s="98" t="s">
        <v>1103</v>
      </c>
      <c r="I256" s="98" t="s">
        <v>1104</v>
      </c>
      <c r="J256" s="111" t="s">
        <v>1094</v>
      </c>
      <c r="K256" s="98" t="s">
        <v>1105</v>
      </c>
      <c r="L256" s="200">
        <v>5029</v>
      </c>
      <c r="M256" s="98" t="s">
        <v>1106</v>
      </c>
      <c r="N256" s="96"/>
      <c r="O256" s="137"/>
      <c r="P256" s="19"/>
      <c r="Q256" s="164">
        <v>1</v>
      </c>
      <c r="R256" s="164" t="s">
        <v>1087</v>
      </c>
      <c r="S256" s="10"/>
      <c r="T256" s="153" t="s">
        <v>487</v>
      </c>
    </row>
    <row r="257" spans="1:20">
      <c r="A257" s="10" t="s">
        <v>28</v>
      </c>
      <c r="B257" s="44" t="s">
        <v>1107</v>
      </c>
      <c r="C257" s="45" t="s">
        <v>1108</v>
      </c>
      <c r="D257" s="44" t="s">
        <v>1109</v>
      </c>
      <c r="E257" s="31" t="s">
        <v>1087</v>
      </c>
      <c r="F257" s="13"/>
      <c r="G257" s="13"/>
      <c r="H257" s="132" t="s">
        <v>1103</v>
      </c>
      <c r="I257" s="159" t="s">
        <v>1104</v>
      </c>
      <c r="J257" s="160" t="s">
        <v>1099</v>
      </c>
      <c r="K257" s="159" t="s">
        <v>1105</v>
      </c>
      <c r="L257" s="199">
        <v>5029</v>
      </c>
      <c r="M257" s="159" t="s">
        <v>1106</v>
      </c>
      <c r="N257" s="103"/>
      <c r="O257" s="114"/>
      <c r="P257" s="18"/>
      <c r="Q257" s="164">
        <v>1</v>
      </c>
      <c r="R257" s="164" t="s">
        <v>1087</v>
      </c>
      <c r="S257" s="10"/>
      <c r="T257" s="153" t="s">
        <v>487</v>
      </c>
    </row>
    <row r="258" spans="1:20" ht="30">
      <c r="A258" s="10" t="s">
        <v>28</v>
      </c>
      <c r="B258" s="44" t="s">
        <v>1110</v>
      </c>
      <c r="C258" s="45" t="s">
        <v>1111</v>
      </c>
      <c r="D258" s="44" t="s">
        <v>1112</v>
      </c>
      <c r="E258" s="31" t="s">
        <v>1087</v>
      </c>
      <c r="F258" s="123"/>
      <c r="G258" s="123"/>
      <c r="H258" s="98" t="s">
        <v>1113</v>
      </c>
      <c r="I258" s="98" t="s">
        <v>1114</v>
      </c>
      <c r="J258" s="111" t="s">
        <v>1094</v>
      </c>
      <c r="K258" s="98" t="s">
        <v>1115</v>
      </c>
      <c r="L258" s="200">
        <v>3354</v>
      </c>
      <c r="M258" s="98" t="s">
        <v>1113</v>
      </c>
      <c r="N258" s="96"/>
      <c r="O258" s="137" t="s">
        <v>1116</v>
      </c>
      <c r="P258" s="19"/>
      <c r="Q258" s="164">
        <v>0</v>
      </c>
      <c r="R258" s="164" t="s">
        <v>1087</v>
      </c>
      <c r="S258" s="10"/>
      <c r="T258" s="153" t="s">
        <v>487</v>
      </c>
    </row>
    <row r="259" spans="1:20">
      <c r="A259" s="153" t="s">
        <v>28</v>
      </c>
      <c r="B259" s="44" t="s">
        <v>1117</v>
      </c>
      <c r="C259" s="45" t="s">
        <v>1118</v>
      </c>
      <c r="D259" s="44" t="s">
        <v>1119</v>
      </c>
      <c r="E259" s="31" t="s">
        <v>1087</v>
      </c>
      <c r="F259" s="123"/>
      <c r="G259" s="123"/>
      <c r="H259" s="132" t="s">
        <v>1113</v>
      </c>
      <c r="I259" s="159" t="s">
        <v>1114</v>
      </c>
      <c r="J259" s="160" t="s">
        <v>1099</v>
      </c>
      <c r="K259" s="159" t="s">
        <v>1115</v>
      </c>
      <c r="L259" s="199">
        <v>3354</v>
      </c>
      <c r="M259" s="159" t="s">
        <v>1113</v>
      </c>
      <c r="N259" s="103"/>
      <c r="O259" s="114" t="s">
        <v>1116</v>
      </c>
      <c r="P259" s="18"/>
      <c r="Q259" s="164">
        <v>0</v>
      </c>
      <c r="R259" s="164" t="s">
        <v>1087</v>
      </c>
      <c r="S259" s="10"/>
      <c r="T259" s="153" t="s">
        <v>487</v>
      </c>
    </row>
    <row r="260" spans="1:20" ht="15" customHeight="1">
      <c r="A260" s="153" t="s">
        <v>28</v>
      </c>
      <c r="B260" s="44" t="s">
        <v>1120</v>
      </c>
      <c r="C260" s="45" t="s">
        <v>1121</v>
      </c>
      <c r="D260" s="44" t="s">
        <v>1122</v>
      </c>
      <c r="E260" s="31" t="s">
        <v>1087</v>
      </c>
      <c r="F260" s="123"/>
      <c r="G260" s="123"/>
      <c r="H260" s="98" t="s">
        <v>1123</v>
      </c>
      <c r="I260" s="98" t="s">
        <v>1124</v>
      </c>
      <c r="J260" s="111" t="s">
        <v>1094</v>
      </c>
      <c r="K260" s="98" t="s">
        <v>1125</v>
      </c>
      <c r="L260" s="200">
        <v>4092</v>
      </c>
      <c r="M260" s="98" t="s">
        <v>1123</v>
      </c>
      <c r="N260" s="96"/>
      <c r="O260" s="137"/>
      <c r="P260" s="19"/>
      <c r="Q260" s="164">
        <v>0</v>
      </c>
      <c r="R260" s="164" t="s">
        <v>1087</v>
      </c>
      <c r="S260" s="10"/>
      <c r="T260" s="153" t="s">
        <v>487</v>
      </c>
    </row>
    <row r="261" spans="1:20" ht="15" customHeight="1">
      <c r="A261" s="153" t="s">
        <v>28</v>
      </c>
      <c r="B261" s="44" t="s">
        <v>1126</v>
      </c>
      <c r="C261" s="45" t="s">
        <v>1127</v>
      </c>
      <c r="D261" s="44" t="s">
        <v>1128</v>
      </c>
      <c r="E261" s="31" t="s">
        <v>1087</v>
      </c>
      <c r="F261" s="123"/>
      <c r="G261" s="123"/>
      <c r="H261" s="132" t="s">
        <v>1123</v>
      </c>
      <c r="I261" s="248" t="s">
        <v>1124</v>
      </c>
      <c r="J261" s="160" t="s">
        <v>1099</v>
      </c>
      <c r="K261" s="159" t="s">
        <v>1125</v>
      </c>
      <c r="L261" s="199">
        <v>4092</v>
      </c>
      <c r="M261" s="159" t="s">
        <v>1123</v>
      </c>
      <c r="N261" s="103"/>
      <c r="O261" s="114"/>
      <c r="P261" s="18"/>
      <c r="Q261" s="164">
        <v>0</v>
      </c>
      <c r="R261" s="164" t="s">
        <v>1087</v>
      </c>
      <c r="S261" s="10"/>
      <c r="T261" s="153" t="s">
        <v>1129</v>
      </c>
    </row>
    <row r="262" spans="1:20" ht="15" customHeight="1">
      <c r="A262" s="153" t="s">
        <v>28</v>
      </c>
      <c r="B262" s="44" t="s">
        <v>1130</v>
      </c>
      <c r="C262" s="45" t="s">
        <v>1131</v>
      </c>
      <c r="D262" s="44" t="s">
        <v>1132</v>
      </c>
      <c r="E262" s="31" t="s">
        <v>1087</v>
      </c>
      <c r="F262" s="123"/>
      <c r="G262" s="123"/>
      <c r="H262" s="32" t="s">
        <v>1133</v>
      </c>
      <c r="I262" s="32" t="s">
        <v>1134</v>
      </c>
      <c r="J262" s="111" t="s">
        <v>1094</v>
      </c>
      <c r="K262" s="32" t="s">
        <v>1135</v>
      </c>
      <c r="L262" s="32">
        <v>1391</v>
      </c>
      <c r="M262" s="32" t="s">
        <v>1133</v>
      </c>
      <c r="N262" s="10"/>
      <c r="O262" s="75"/>
      <c r="P262" s="4"/>
      <c r="Q262" s="164">
        <v>0</v>
      </c>
      <c r="R262" s="164" t="s">
        <v>1087</v>
      </c>
      <c r="S262" s="130" t="s">
        <v>1136</v>
      </c>
      <c r="T262" s="153" t="s">
        <v>1129</v>
      </c>
    </row>
    <row r="263" spans="1:20" ht="15" customHeight="1">
      <c r="A263" s="153" t="s">
        <v>28</v>
      </c>
      <c r="B263" s="44" t="s">
        <v>1137</v>
      </c>
      <c r="C263" s="45" t="s">
        <v>1138</v>
      </c>
      <c r="D263" s="44" t="s">
        <v>1139</v>
      </c>
      <c r="E263" s="31" t="s">
        <v>1087</v>
      </c>
      <c r="F263" s="123"/>
      <c r="G263" s="123"/>
      <c r="H263" s="129" t="s">
        <v>1133</v>
      </c>
      <c r="I263" s="248" t="s">
        <v>1134</v>
      </c>
      <c r="J263" s="160" t="s">
        <v>1099</v>
      </c>
      <c r="K263" s="32" t="s">
        <v>1135</v>
      </c>
      <c r="L263" s="184">
        <v>1391</v>
      </c>
      <c r="M263" s="32" t="s">
        <v>1133</v>
      </c>
      <c r="N263" s="10"/>
      <c r="O263" s="105"/>
      <c r="P263" s="4"/>
      <c r="Q263" s="164">
        <v>0</v>
      </c>
      <c r="R263" s="164" t="s">
        <v>1087</v>
      </c>
      <c r="S263" s="130" t="s">
        <v>1136</v>
      </c>
    </row>
    <row r="264" spans="1:20" ht="15" customHeight="1">
      <c r="A264" s="153" t="s">
        <v>28</v>
      </c>
      <c r="B264" s="44" t="s">
        <v>1140</v>
      </c>
      <c r="C264" s="45" t="s">
        <v>1141</v>
      </c>
      <c r="D264" s="44" t="s">
        <v>1142</v>
      </c>
      <c r="E264" s="31" t="s">
        <v>1087</v>
      </c>
      <c r="F264" s="123"/>
      <c r="G264" s="123"/>
      <c r="H264" s="98" t="s">
        <v>1143</v>
      </c>
      <c r="I264" s="32" t="s">
        <v>1144</v>
      </c>
      <c r="J264" s="111" t="s">
        <v>1094</v>
      </c>
      <c r="K264" s="98" t="s">
        <v>1145</v>
      </c>
      <c r="L264" s="200">
        <v>4655</v>
      </c>
      <c r="M264" s="98" t="s">
        <v>1146</v>
      </c>
      <c r="N264" s="96"/>
      <c r="O264" s="78" t="s">
        <v>1147</v>
      </c>
      <c r="P264" s="19"/>
      <c r="Q264" s="164">
        <v>1</v>
      </c>
      <c r="R264" s="164" t="s">
        <v>1087</v>
      </c>
      <c r="S264" s="10"/>
    </row>
    <row r="265" spans="1:20" ht="15" customHeight="1">
      <c r="A265" s="153" t="s">
        <v>28</v>
      </c>
      <c r="B265" s="44" t="s">
        <v>1148</v>
      </c>
      <c r="C265" s="45" t="s">
        <v>1149</v>
      </c>
      <c r="D265" s="44" t="s">
        <v>1150</v>
      </c>
      <c r="E265" s="31" t="s">
        <v>1087</v>
      </c>
      <c r="F265" s="123"/>
      <c r="G265" s="123"/>
      <c r="H265" s="129" t="s">
        <v>1143</v>
      </c>
      <c r="I265" s="32" t="s">
        <v>1144</v>
      </c>
      <c r="J265" s="32" t="s">
        <v>1099</v>
      </c>
      <c r="K265" s="32" t="s">
        <v>1145</v>
      </c>
      <c r="L265" s="184">
        <v>4655</v>
      </c>
      <c r="M265" s="32" t="s">
        <v>1146</v>
      </c>
      <c r="N265" s="10"/>
      <c r="O265" s="95" t="s">
        <v>1151</v>
      </c>
      <c r="P265" s="4"/>
      <c r="Q265" s="164">
        <v>1</v>
      </c>
      <c r="R265" s="164" t="s">
        <v>1087</v>
      </c>
      <c r="S265" s="10"/>
      <c r="T265" s="153" t="s">
        <v>487</v>
      </c>
    </row>
    <row r="266" spans="1:20" ht="15" customHeight="1">
      <c r="A266" s="10" t="s">
        <v>28</v>
      </c>
      <c r="B266" s="44" t="s">
        <v>16</v>
      </c>
      <c r="C266" s="45" t="s">
        <v>16</v>
      </c>
      <c r="D266" s="44" t="s">
        <v>16</v>
      </c>
      <c r="E266" s="169" t="s">
        <v>1152</v>
      </c>
      <c r="F266" s="123"/>
      <c r="G266" s="123"/>
      <c r="H266" s="26" t="s">
        <v>1153</v>
      </c>
      <c r="I266" s="3" t="s">
        <v>19</v>
      </c>
      <c r="J266" s="26" t="s">
        <v>20</v>
      </c>
      <c r="K266" s="26" t="s">
        <v>22</v>
      </c>
      <c r="L266" s="220" t="s">
        <v>22</v>
      </c>
      <c r="M266" s="26" t="s">
        <v>31</v>
      </c>
      <c r="N266" s="26" t="s">
        <v>24</v>
      </c>
      <c r="O266" s="26" t="s">
        <v>867</v>
      </c>
      <c r="P266" s="145"/>
      <c r="Q266" s="164">
        <v>1</v>
      </c>
      <c r="R266" s="164" t="s">
        <v>1152</v>
      </c>
      <c r="S266" s="10"/>
      <c r="T266" s="153" t="s">
        <v>487</v>
      </c>
    </row>
    <row r="267" spans="1:20" ht="15" customHeight="1">
      <c r="A267" s="10" t="s">
        <v>28</v>
      </c>
      <c r="B267" s="44" t="s">
        <v>16</v>
      </c>
      <c r="C267" s="45" t="s">
        <v>16</v>
      </c>
      <c r="D267" s="44" t="s">
        <v>16</v>
      </c>
      <c r="E267" s="169" t="s">
        <v>1152</v>
      </c>
      <c r="F267" s="123"/>
      <c r="G267" s="123"/>
      <c r="H267" s="120" t="s">
        <v>1154</v>
      </c>
      <c r="I267" s="121" t="s">
        <v>1155</v>
      </c>
      <c r="J267" s="120" t="s">
        <v>1156</v>
      </c>
      <c r="K267" s="120" t="s">
        <v>1157</v>
      </c>
      <c r="L267" s="206">
        <v>4776</v>
      </c>
      <c r="M267" s="120" t="s">
        <v>1154</v>
      </c>
      <c r="Q267" s="164">
        <v>0</v>
      </c>
      <c r="R267" s="164" t="s">
        <v>1152</v>
      </c>
      <c r="S267" s="10"/>
    </row>
    <row r="268" spans="1:20" ht="15" customHeight="1">
      <c r="A268" s="10" t="s">
        <v>28</v>
      </c>
      <c r="B268" s="44" t="s">
        <v>16</v>
      </c>
      <c r="C268" s="45" t="s">
        <v>16</v>
      </c>
      <c r="D268" s="44" t="s">
        <v>16</v>
      </c>
      <c r="E268" s="169" t="s">
        <v>1152</v>
      </c>
      <c r="F268" s="123"/>
      <c r="G268" s="123"/>
      <c r="H268" s="221" t="s">
        <v>1154</v>
      </c>
      <c r="I268" s="121" t="s">
        <v>1155</v>
      </c>
      <c r="J268" s="95" t="s">
        <v>951</v>
      </c>
      <c r="K268" s="120" t="s">
        <v>1157</v>
      </c>
      <c r="L268" s="206">
        <v>4776</v>
      </c>
      <c r="M268" s="120" t="s">
        <v>1154</v>
      </c>
      <c r="Q268" s="164">
        <v>0</v>
      </c>
      <c r="R268" s="164" t="s">
        <v>1152</v>
      </c>
      <c r="S268" s="10"/>
    </row>
    <row r="269" spans="1:20" ht="15" customHeight="1">
      <c r="A269" s="10" t="s">
        <v>28</v>
      </c>
      <c r="B269" s="44" t="s">
        <v>16</v>
      </c>
      <c r="C269" s="45" t="s">
        <v>16</v>
      </c>
      <c r="D269" s="44" t="s">
        <v>16</v>
      </c>
      <c r="E269" s="169" t="s">
        <v>1152</v>
      </c>
      <c r="F269" s="123"/>
      <c r="G269" s="123"/>
      <c r="H269" s="221" t="s">
        <v>1154</v>
      </c>
      <c r="I269" s="32" t="s">
        <v>1155</v>
      </c>
      <c r="J269" s="75" t="s">
        <v>1158</v>
      </c>
      <c r="K269" s="75" t="s">
        <v>1157</v>
      </c>
      <c r="L269" s="184">
        <v>4776</v>
      </c>
      <c r="M269" s="75" t="s">
        <v>1154</v>
      </c>
      <c r="Q269" s="164">
        <v>0</v>
      </c>
      <c r="R269" s="164" t="s">
        <v>1152</v>
      </c>
      <c r="S269" s="10"/>
    </row>
    <row r="270" spans="1:20" ht="15" customHeight="1">
      <c r="A270" s="10" t="s">
        <v>28</v>
      </c>
      <c r="B270" s="44" t="s">
        <v>16</v>
      </c>
      <c r="C270" s="45" t="s">
        <v>16</v>
      </c>
      <c r="D270" s="44" t="s">
        <v>16</v>
      </c>
      <c r="E270" s="169" t="s">
        <v>1152</v>
      </c>
      <c r="F270" s="123"/>
      <c r="G270" s="123"/>
      <c r="H270" s="221" t="s">
        <v>1154</v>
      </c>
      <c r="I270" s="32" t="s">
        <v>1155</v>
      </c>
      <c r="J270" s="120" t="s">
        <v>1159</v>
      </c>
      <c r="K270" s="161" t="s">
        <v>1160</v>
      </c>
      <c r="L270" s="205" t="s">
        <v>1160</v>
      </c>
      <c r="M270" s="161" t="s">
        <v>31</v>
      </c>
      <c r="Q270" s="164">
        <v>1</v>
      </c>
      <c r="R270" s="164" t="s">
        <v>1152</v>
      </c>
      <c r="S270" s="10"/>
    </row>
    <row r="271" spans="1:20" ht="15" customHeight="1">
      <c r="A271" s="10" t="s">
        <v>28</v>
      </c>
      <c r="B271" s="44" t="s">
        <v>16</v>
      </c>
      <c r="C271" s="45" t="s">
        <v>16</v>
      </c>
      <c r="D271" s="44" t="s">
        <v>16</v>
      </c>
      <c r="E271" s="169" t="s">
        <v>1152</v>
      </c>
      <c r="F271" s="123"/>
      <c r="G271" s="123"/>
      <c r="H271" s="120" t="s">
        <v>1161</v>
      </c>
      <c r="I271" s="120" t="s">
        <v>1162</v>
      </c>
      <c r="J271" s="75" t="s">
        <v>1158</v>
      </c>
      <c r="K271" s="120" t="s">
        <v>1163</v>
      </c>
      <c r="L271" s="206">
        <v>1398</v>
      </c>
      <c r="M271" s="120" t="s">
        <v>1161</v>
      </c>
      <c r="Q271" s="164">
        <v>0</v>
      </c>
      <c r="R271" s="164" t="s">
        <v>1152</v>
      </c>
      <c r="S271" s="10"/>
    </row>
    <row r="272" spans="1:20">
      <c r="A272" s="10" t="s">
        <v>28</v>
      </c>
      <c r="B272" s="44" t="s">
        <v>16</v>
      </c>
      <c r="C272" s="45" t="s">
        <v>16</v>
      </c>
      <c r="D272" s="44" t="s">
        <v>16</v>
      </c>
      <c r="E272" s="169" t="s">
        <v>1152</v>
      </c>
      <c r="F272" s="123"/>
      <c r="G272" s="123"/>
      <c r="H272" s="32" t="s">
        <v>1164</v>
      </c>
      <c r="I272" s="32" t="s">
        <v>1165</v>
      </c>
      <c r="J272" s="32" t="s">
        <v>1166</v>
      </c>
      <c r="K272" s="162" t="s">
        <v>1167</v>
      </c>
      <c r="L272" s="207" t="str">
        <f t="shared" ref="L272:L273" si="0">IF(OR(K272="",K272="VIP-STIKO",K272="TAP"),"",IF(OR(K272="STIKO",K272="00001"),K272,IF(LEFT(K272,2)="00",LEFT(RIGHT(K272,LEN(K272)-2),3),IF(LEFT(K272,1)="0",LEFT(RIGHT(K272,LEN(K272)-1),4),LEFT(RIGHT(K272,LEN(K272)),5)))))</f>
        <v>6105</v>
      </c>
      <c r="M272" s="243" t="str">
        <f t="shared" ref="M272:M273" si="1">IF(OR(K272="VIP-STIKO",K272="TAP"),K272,IF(OR(K272="",K272="STIKO",K272="00001"),"",RIGHT(K272,LEN(K272)-6)))</f>
        <v>Efterindtægtsmodt</v>
      </c>
      <c r="N272" s="10"/>
      <c r="O272" s="31"/>
      <c r="Q272" s="164">
        <v>1</v>
      </c>
      <c r="R272" s="164" t="s">
        <v>1152</v>
      </c>
      <c r="S272" s="10" t="s">
        <v>1168</v>
      </c>
    </row>
    <row r="273" spans="1:19">
      <c r="A273" s="10" t="s">
        <v>28</v>
      </c>
      <c r="B273" s="44" t="s">
        <v>16</v>
      </c>
      <c r="C273" s="45" t="s">
        <v>16</v>
      </c>
      <c r="D273" s="44" t="s">
        <v>16</v>
      </c>
      <c r="E273" s="169" t="s">
        <v>1152</v>
      </c>
      <c r="F273" s="123"/>
      <c r="G273" s="123"/>
      <c r="H273" s="132" t="s">
        <v>1164</v>
      </c>
      <c r="I273" s="159" t="s">
        <v>1165</v>
      </c>
      <c r="J273" s="159" t="s">
        <v>1169</v>
      </c>
      <c r="K273" s="162" t="s">
        <v>1167</v>
      </c>
      <c r="L273" s="207" t="str">
        <f t="shared" si="0"/>
        <v>6105</v>
      </c>
      <c r="M273" s="243" t="str">
        <f t="shared" si="1"/>
        <v>Efterindtægtsmodt</v>
      </c>
      <c r="N273" s="103"/>
      <c r="O273" s="112"/>
      <c r="P273" s="16"/>
      <c r="Q273" s="164">
        <v>1</v>
      </c>
      <c r="R273" s="164" t="s">
        <v>1152</v>
      </c>
      <c r="S273" s="10" t="s">
        <v>1168</v>
      </c>
    </row>
    <row r="274" spans="1:19">
      <c r="A274" s="10" t="s">
        <v>15</v>
      </c>
      <c r="B274" s="44" t="s">
        <v>16</v>
      </c>
      <c r="C274" s="45" t="s">
        <v>16</v>
      </c>
      <c r="D274" s="44" t="s">
        <v>16</v>
      </c>
      <c r="E274" s="31" t="s">
        <v>1170</v>
      </c>
      <c r="F274" s="123"/>
      <c r="G274" s="123"/>
      <c r="H274" s="26" t="s">
        <v>1171</v>
      </c>
      <c r="I274" s="3" t="s">
        <v>19</v>
      </c>
      <c r="J274" s="26" t="s">
        <v>20</v>
      </c>
      <c r="K274" s="26" t="s">
        <v>22</v>
      </c>
      <c r="L274" s="220" t="s">
        <v>22</v>
      </c>
      <c r="M274" s="26" t="s">
        <v>31</v>
      </c>
      <c r="N274" s="26" t="s">
        <v>24</v>
      </c>
      <c r="O274" s="26" t="s">
        <v>25</v>
      </c>
      <c r="P274" s="145"/>
      <c r="Q274" s="164"/>
      <c r="R274" s="164"/>
      <c r="S274" s="10"/>
    </row>
    <row r="275" spans="1:19">
      <c r="A275" s="10" t="s">
        <v>28</v>
      </c>
      <c r="B275" s="44" t="s">
        <v>1172</v>
      </c>
      <c r="C275" s="45" t="s">
        <v>1173</v>
      </c>
      <c r="D275" s="44" t="s">
        <v>1174</v>
      </c>
      <c r="E275" s="31" t="s">
        <v>1170</v>
      </c>
      <c r="F275" s="13"/>
      <c r="G275" s="13"/>
      <c r="H275" s="102" t="s">
        <v>1175</v>
      </c>
      <c r="I275" s="102" t="s">
        <v>1176</v>
      </c>
      <c r="J275" s="113" t="s">
        <v>951</v>
      </c>
      <c r="K275" s="102" t="s">
        <v>1177</v>
      </c>
      <c r="L275" s="201">
        <v>830</v>
      </c>
      <c r="M275" s="102" t="s">
        <v>1175</v>
      </c>
      <c r="N275" s="99"/>
      <c r="O275" s="100"/>
      <c r="P275" s="143"/>
      <c r="Q275" s="164">
        <v>0</v>
      </c>
      <c r="R275" s="164" t="s">
        <v>1178</v>
      </c>
      <c r="S275" s="10"/>
    </row>
    <row r="276" spans="1:19">
      <c r="A276" s="10" t="s">
        <v>28</v>
      </c>
      <c r="B276" s="44" t="s">
        <v>1179</v>
      </c>
      <c r="C276" s="45" t="s">
        <v>1180</v>
      </c>
      <c r="D276" s="44" t="s">
        <v>1181</v>
      </c>
      <c r="E276" s="31" t="s">
        <v>1170</v>
      </c>
      <c r="F276" s="13"/>
      <c r="G276" s="13"/>
      <c r="H276" s="102" t="s">
        <v>1182</v>
      </c>
      <c r="I276" s="102" t="s">
        <v>1183</v>
      </c>
      <c r="J276" s="113" t="s">
        <v>951</v>
      </c>
      <c r="K276" s="102" t="s">
        <v>1184</v>
      </c>
      <c r="L276" s="201">
        <v>477</v>
      </c>
      <c r="M276" s="102" t="s">
        <v>1185</v>
      </c>
      <c r="N276" s="99"/>
      <c r="O276" s="100"/>
      <c r="P276" s="143"/>
      <c r="Q276" s="164">
        <v>0</v>
      </c>
      <c r="R276" s="164" t="s">
        <v>1178</v>
      </c>
      <c r="S276" s="10"/>
    </row>
    <row r="277" spans="1:19">
      <c r="A277" s="10" t="s">
        <v>28</v>
      </c>
      <c r="B277" s="44" t="s">
        <v>1186</v>
      </c>
      <c r="C277" s="45" t="s">
        <v>1187</v>
      </c>
      <c r="D277" s="44" t="s">
        <v>1188</v>
      </c>
      <c r="E277" s="31" t="s">
        <v>1170</v>
      </c>
      <c r="F277" s="13"/>
      <c r="G277" s="13"/>
      <c r="H277" s="102" t="s">
        <v>1189</v>
      </c>
      <c r="I277" s="102" t="s">
        <v>1190</v>
      </c>
      <c r="J277" s="113" t="s">
        <v>951</v>
      </c>
      <c r="K277" s="102" t="s">
        <v>1184</v>
      </c>
      <c r="L277" s="201">
        <v>477</v>
      </c>
      <c r="M277" s="102" t="s">
        <v>1185</v>
      </c>
      <c r="N277" s="99"/>
      <c r="O277" s="100"/>
      <c r="P277" s="4"/>
      <c r="Q277" s="164">
        <v>1</v>
      </c>
      <c r="R277" s="164" t="s">
        <v>1178</v>
      </c>
      <c r="S277" s="10" t="s">
        <v>1136</v>
      </c>
    </row>
    <row r="278" spans="1:19">
      <c r="A278" s="10" t="s">
        <v>28</v>
      </c>
      <c r="B278" s="44" t="s">
        <v>1191</v>
      </c>
      <c r="C278" s="45" t="s">
        <v>1192</v>
      </c>
      <c r="D278" s="44" t="s">
        <v>1193</v>
      </c>
      <c r="E278" s="31" t="s">
        <v>1170</v>
      </c>
      <c r="F278" s="13"/>
      <c r="G278" s="13"/>
      <c r="H278" s="102" t="s">
        <v>1194</v>
      </c>
      <c r="I278" s="102" t="s">
        <v>1195</v>
      </c>
      <c r="J278" s="113" t="s">
        <v>951</v>
      </c>
      <c r="K278" s="102" t="s">
        <v>1184</v>
      </c>
      <c r="L278" s="201">
        <v>477</v>
      </c>
      <c r="M278" s="102" t="s">
        <v>1185</v>
      </c>
      <c r="N278" s="99"/>
      <c r="O278" s="100"/>
      <c r="P278" s="4"/>
      <c r="Q278" s="164">
        <v>1</v>
      </c>
      <c r="R278" s="164" t="s">
        <v>1178</v>
      </c>
      <c r="S278" s="10" t="s">
        <v>1136</v>
      </c>
    </row>
    <row r="279" spans="1:19">
      <c r="A279" s="10" t="s">
        <v>28</v>
      </c>
      <c r="B279" s="44" t="s">
        <v>1196</v>
      </c>
      <c r="C279" s="45" t="s">
        <v>1197</v>
      </c>
      <c r="D279" s="44" t="s">
        <v>1198</v>
      </c>
      <c r="E279" s="31" t="s">
        <v>1178</v>
      </c>
      <c r="F279" s="13"/>
      <c r="G279" s="13"/>
      <c r="H279" s="102" t="s">
        <v>1199</v>
      </c>
      <c r="I279" s="102" t="s">
        <v>1200</v>
      </c>
      <c r="J279" s="113" t="s">
        <v>951</v>
      </c>
      <c r="K279" s="102" t="s">
        <v>1201</v>
      </c>
      <c r="L279" s="201">
        <v>1131</v>
      </c>
      <c r="M279" s="102" t="s">
        <v>1199</v>
      </c>
      <c r="N279" s="99"/>
      <c r="O279" s="113"/>
      <c r="P279" s="143"/>
      <c r="Q279" s="164">
        <v>0</v>
      </c>
      <c r="R279" s="164" t="s">
        <v>1178</v>
      </c>
      <c r="S279" s="75"/>
    </row>
    <row r="280" spans="1:19">
      <c r="A280" s="10" t="s">
        <v>28</v>
      </c>
      <c r="B280" s="44"/>
      <c r="C280" s="45"/>
      <c r="D280" s="44"/>
      <c r="E280" s="169"/>
      <c r="F280" s="123"/>
      <c r="G280" s="123"/>
      <c r="H280" s="129"/>
      <c r="I280" s="32"/>
      <c r="J280" s="32"/>
      <c r="K280" s="162"/>
      <c r="L280" s="207"/>
      <c r="M280" s="162"/>
      <c r="N280" s="10"/>
      <c r="O280" s="31"/>
      <c r="P280" s="13"/>
      <c r="Q280" s="164"/>
      <c r="R280" s="164"/>
      <c r="S280" s="10"/>
    </row>
    <row r="281" spans="1:19">
      <c r="A281" s="10" t="s">
        <v>28</v>
      </c>
      <c r="E281" s="169" t="s">
        <v>1202</v>
      </c>
      <c r="F281" s="123"/>
      <c r="G281" s="123"/>
      <c r="H281" s="39" t="s">
        <v>13</v>
      </c>
      <c r="I281" s="170"/>
      <c r="Q281" s="4"/>
      <c r="R281" s="4"/>
      <c r="S281" s="10"/>
    </row>
    <row r="282" spans="1:19">
      <c r="A282" s="10" t="s">
        <v>28</v>
      </c>
      <c r="E282" s="169" t="s">
        <v>1202</v>
      </c>
      <c r="F282" s="123"/>
      <c r="G282" s="123"/>
      <c r="H282" s="31" t="s">
        <v>1203</v>
      </c>
      <c r="I282" s="170"/>
      <c r="P282" s="4"/>
      <c r="Q282" s="4"/>
      <c r="R282" s="4"/>
      <c r="S282" s="10"/>
    </row>
    <row r="283" spans="1:19">
      <c r="A283" s="10" t="s">
        <v>28</v>
      </c>
      <c r="E283" s="169" t="s">
        <v>1202</v>
      </c>
      <c r="F283" s="123"/>
      <c r="G283" s="123"/>
      <c r="H283" s="169" t="s">
        <v>1204</v>
      </c>
      <c r="I283" s="170"/>
      <c r="P283" s="4"/>
      <c r="Q283" s="4"/>
      <c r="R283" s="4"/>
      <c r="S283" s="10"/>
    </row>
    <row r="284" spans="1:19">
      <c r="A284" s="10" t="s">
        <v>28</v>
      </c>
      <c r="E284" s="169" t="s">
        <v>1202</v>
      </c>
      <c r="F284" s="123"/>
      <c r="G284" s="123"/>
      <c r="H284" s="39" t="s">
        <v>1205</v>
      </c>
      <c r="I284" s="170"/>
      <c r="P284" s="4"/>
      <c r="Q284" s="4"/>
      <c r="R284" s="4"/>
      <c r="S284" s="10"/>
    </row>
    <row r="285" spans="1:19">
      <c r="A285" s="10" t="s">
        <v>28</v>
      </c>
      <c r="E285" s="169" t="s">
        <v>1202</v>
      </c>
      <c r="F285" s="123"/>
      <c r="G285" s="123"/>
      <c r="H285" s="169" t="s">
        <v>1206</v>
      </c>
      <c r="I285" s="170"/>
      <c r="P285" s="4"/>
      <c r="Q285" s="4"/>
      <c r="R285" s="4"/>
      <c r="S285" s="10"/>
    </row>
    <row r="286" spans="1:19">
      <c r="A286" s="10" t="s">
        <v>28</v>
      </c>
      <c r="E286" s="169" t="s">
        <v>1202</v>
      </c>
      <c r="F286" s="123"/>
      <c r="G286" s="123"/>
      <c r="H286" s="169" t="s">
        <v>1207</v>
      </c>
      <c r="I286" s="170"/>
      <c r="P286" s="4"/>
      <c r="Q286" s="4"/>
      <c r="R286" s="4"/>
      <c r="S286" s="10"/>
    </row>
    <row r="287" spans="1:19">
      <c r="A287" s="10" t="s">
        <v>28</v>
      </c>
      <c r="E287" s="169" t="s">
        <v>1202</v>
      </c>
      <c r="F287" s="123"/>
      <c r="G287" s="123"/>
      <c r="H287" s="169" t="s">
        <v>1208</v>
      </c>
      <c r="I287" s="170"/>
      <c r="P287" s="4"/>
      <c r="Q287" s="4"/>
      <c r="R287" s="4"/>
      <c r="S287" s="10"/>
    </row>
    <row r="288" spans="1:19">
      <c r="A288" s="10" t="s">
        <v>28</v>
      </c>
      <c r="E288" s="169" t="s">
        <v>1202</v>
      </c>
      <c r="F288" s="123"/>
      <c r="G288" s="123"/>
      <c r="H288" s="39" t="s">
        <v>1209</v>
      </c>
      <c r="I288" s="170"/>
      <c r="Q288" s="4"/>
      <c r="R288" s="4"/>
      <c r="S288" s="10"/>
    </row>
    <row r="289" spans="1:19">
      <c r="A289" s="10" t="s">
        <v>28</v>
      </c>
      <c r="E289" s="169" t="s">
        <v>1202</v>
      </c>
      <c r="F289" s="123"/>
      <c r="G289" s="123"/>
      <c r="H289" s="153" t="s">
        <v>1210</v>
      </c>
      <c r="I289" s="170"/>
      <c r="Q289" s="4"/>
      <c r="R289" s="4"/>
      <c r="S289" s="10"/>
    </row>
    <row r="290" spans="1:19">
      <c r="A290" s="10" t="s">
        <v>28</v>
      </c>
      <c r="E290" s="169" t="s">
        <v>1202</v>
      </c>
      <c r="F290" s="123"/>
      <c r="G290" s="123"/>
      <c r="H290" s="153" t="s">
        <v>1211</v>
      </c>
      <c r="I290" s="170"/>
      <c r="Q290" s="4"/>
      <c r="R290" s="4"/>
      <c r="S290" s="10"/>
    </row>
    <row r="291" spans="1:19">
      <c r="A291" s="10" t="s">
        <v>28</v>
      </c>
      <c r="E291" s="169" t="s">
        <v>1202</v>
      </c>
      <c r="F291" s="123"/>
      <c r="G291" s="123"/>
      <c r="H291" s="39" t="s">
        <v>1212</v>
      </c>
      <c r="I291" s="170"/>
      <c r="Q291" s="4"/>
      <c r="R291" s="4"/>
      <c r="S291" s="10"/>
    </row>
    <row r="292" spans="1:19">
      <c r="A292" s="10" t="s">
        <v>28</v>
      </c>
      <c r="E292" s="169" t="s">
        <v>1202</v>
      </c>
      <c r="F292" s="123"/>
      <c r="G292" s="123"/>
      <c r="H292" s="153" t="s">
        <v>1213</v>
      </c>
      <c r="I292" s="170"/>
      <c r="Q292" s="4"/>
      <c r="R292" s="4"/>
      <c r="S292" s="10"/>
    </row>
    <row r="293" spans="1:19">
      <c r="A293" s="10" t="s">
        <v>28</v>
      </c>
      <c r="E293" s="169" t="s">
        <v>1202</v>
      </c>
      <c r="F293" s="123"/>
      <c r="G293" s="123"/>
      <c r="H293" s="153" t="s">
        <v>1214</v>
      </c>
      <c r="I293" s="170"/>
      <c r="Q293" s="4"/>
      <c r="R293" s="4"/>
      <c r="S293" s="10"/>
    </row>
    <row r="294" spans="1:19">
      <c r="A294" s="10" t="s">
        <v>28</v>
      </c>
      <c r="E294" s="169" t="s">
        <v>1202</v>
      </c>
      <c r="F294" s="123"/>
      <c r="G294" s="123"/>
      <c r="H294" s="39" t="s">
        <v>1215</v>
      </c>
      <c r="I294" s="170"/>
      <c r="Q294" s="4"/>
      <c r="R294" s="4"/>
      <c r="S294" s="10"/>
    </row>
    <row r="295" spans="1:19">
      <c r="A295" s="10" t="s">
        <v>28</v>
      </c>
      <c r="E295" s="169" t="s">
        <v>1202</v>
      </c>
      <c r="F295" s="123"/>
      <c r="G295" s="123"/>
      <c r="H295" s="153" t="s">
        <v>1216</v>
      </c>
      <c r="I295" s="122"/>
      <c r="Q295" s="4"/>
      <c r="R295" s="4"/>
      <c r="S295" s="10"/>
    </row>
    <row r="296" spans="1:19">
      <c r="A296" s="10" t="s">
        <v>28</v>
      </c>
      <c r="E296" s="169" t="s">
        <v>1202</v>
      </c>
      <c r="F296" s="123"/>
      <c r="G296" s="123"/>
      <c r="H296" s="153" t="s">
        <v>1217</v>
      </c>
      <c r="I296" s="170"/>
      <c r="Q296" s="4"/>
      <c r="R296" s="4"/>
      <c r="S296" s="10"/>
    </row>
    <row r="297" spans="1:19">
      <c r="A297" s="10" t="s">
        <v>28</v>
      </c>
      <c r="E297" s="169" t="s">
        <v>1202</v>
      </c>
      <c r="F297" s="123"/>
      <c r="G297" s="123"/>
      <c r="H297" s="39" t="s">
        <v>1218</v>
      </c>
      <c r="I297" s="170"/>
      <c r="Q297" s="4"/>
      <c r="R297" s="4"/>
      <c r="S297" s="10"/>
    </row>
    <row r="298" spans="1:19">
      <c r="A298" s="10" t="s">
        <v>28</v>
      </c>
      <c r="E298" s="169" t="s">
        <v>1202</v>
      </c>
      <c r="F298" s="123"/>
      <c r="G298" s="123"/>
      <c r="H298" s="117" t="s">
        <v>1219</v>
      </c>
      <c r="I298" s="222"/>
      <c r="J298" s="117"/>
      <c r="L298" s="223" t="s">
        <v>1220</v>
      </c>
      <c r="M298" s="222"/>
      <c r="N298" s="224"/>
      <c r="Q298" s="4"/>
      <c r="R298" s="4"/>
      <c r="S298" s="10"/>
    </row>
    <row r="299" spans="1:19">
      <c r="A299" s="10" t="s">
        <v>28</v>
      </c>
      <c r="E299" s="169" t="s">
        <v>1202</v>
      </c>
      <c r="F299" s="123"/>
      <c r="G299" s="123"/>
      <c r="H299" s="225" t="s">
        <v>1221</v>
      </c>
      <c r="I299" s="222"/>
      <c r="J299" s="222"/>
      <c r="L299" s="223" t="s">
        <v>1222</v>
      </c>
      <c r="M299" s="222"/>
      <c r="N299" s="224"/>
      <c r="Q299" s="4"/>
      <c r="R299" s="4"/>
      <c r="S299" s="10"/>
    </row>
    <row r="300" spans="1:19">
      <c r="A300" s="10" t="s">
        <v>28</v>
      </c>
      <c r="E300" s="169" t="s">
        <v>1202</v>
      </c>
      <c r="F300" s="123"/>
      <c r="G300" s="123"/>
      <c r="H300" s="225" t="s">
        <v>1223</v>
      </c>
      <c r="I300" s="222"/>
      <c r="J300" s="222"/>
      <c r="L300" s="223" t="s">
        <v>1224</v>
      </c>
      <c r="M300" s="222"/>
      <c r="N300" s="224"/>
      <c r="Q300" s="4"/>
      <c r="R300" s="4"/>
      <c r="S300" s="10"/>
    </row>
    <row r="301" spans="1:19">
      <c r="A301" s="10" t="s">
        <v>28</v>
      </c>
      <c r="E301" s="169" t="s">
        <v>1202</v>
      </c>
      <c r="F301" s="123"/>
      <c r="G301" s="123"/>
      <c r="H301" s="225" t="s">
        <v>1225</v>
      </c>
      <c r="I301" s="222"/>
      <c r="J301" s="222"/>
      <c r="L301" s="223" t="s">
        <v>1226</v>
      </c>
      <c r="M301" s="222"/>
      <c r="N301" s="224"/>
      <c r="Q301" s="4"/>
      <c r="R301" s="4"/>
      <c r="S301" s="10"/>
    </row>
    <row r="302" spans="1:19">
      <c r="A302" s="10" t="s">
        <v>28</v>
      </c>
      <c r="E302" s="169" t="s">
        <v>1202</v>
      </c>
      <c r="F302" s="123"/>
      <c r="G302" s="123"/>
      <c r="H302" s="225" t="s">
        <v>1227</v>
      </c>
      <c r="I302" s="222"/>
      <c r="J302" s="222"/>
      <c r="L302" s="223" t="s">
        <v>1228</v>
      </c>
      <c r="M302" s="222"/>
      <c r="N302" s="224"/>
      <c r="Q302" s="4"/>
      <c r="R302" s="4"/>
      <c r="S302" s="10"/>
    </row>
    <row r="303" spans="1:19">
      <c r="A303" s="10" t="s">
        <v>28</v>
      </c>
      <c r="E303" s="169" t="s">
        <v>1202</v>
      </c>
      <c r="F303" s="123"/>
      <c r="G303" s="123"/>
      <c r="H303" s="225" t="s">
        <v>1229</v>
      </c>
      <c r="I303" s="222"/>
      <c r="J303" s="222"/>
      <c r="L303" s="223" t="s">
        <v>1230</v>
      </c>
      <c r="M303" s="222"/>
      <c r="N303" s="224"/>
      <c r="Q303" s="4"/>
      <c r="R303" s="4"/>
      <c r="S303" s="10"/>
    </row>
    <row r="304" spans="1:19">
      <c r="A304" s="10" t="s">
        <v>28</v>
      </c>
      <c r="E304" s="169" t="s">
        <v>1202</v>
      </c>
      <c r="F304" s="123"/>
      <c r="G304" s="123"/>
      <c r="H304" s="225" t="s">
        <v>1231</v>
      </c>
      <c r="I304" s="226"/>
      <c r="J304" s="222"/>
      <c r="L304" s="223" t="s">
        <v>1232</v>
      </c>
      <c r="M304" s="222"/>
      <c r="N304" s="224"/>
      <c r="Q304" s="4"/>
      <c r="R304" s="4"/>
      <c r="S304" s="10"/>
    </row>
    <row r="305" spans="1:19">
      <c r="A305" s="10" t="s">
        <v>28</v>
      </c>
      <c r="E305" s="169" t="s">
        <v>1202</v>
      </c>
      <c r="F305" s="123"/>
      <c r="G305" s="123"/>
      <c r="H305" s="225" t="s">
        <v>1233</v>
      </c>
      <c r="I305" s="227"/>
      <c r="J305" s="222"/>
      <c r="L305" s="223" t="s">
        <v>1234</v>
      </c>
      <c r="N305" s="169"/>
      <c r="Q305" s="4"/>
      <c r="R305" s="4"/>
      <c r="S305" s="10"/>
    </row>
    <row r="306" spans="1:19">
      <c r="A306" s="10" t="s">
        <v>28</v>
      </c>
      <c r="E306" s="169" t="s">
        <v>1202</v>
      </c>
      <c r="F306" s="123"/>
      <c r="G306" s="123"/>
      <c r="H306" s="225" t="s">
        <v>1235</v>
      </c>
      <c r="I306" s="227"/>
      <c r="J306" s="169"/>
      <c r="K306" s="169"/>
      <c r="L306" s="223" t="s">
        <v>1236</v>
      </c>
      <c r="M306" s="169"/>
      <c r="Q306" s="4"/>
      <c r="R306" s="4"/>
      <c r="S306" s="10"/>
    </row>
    <row r="307" spans="1:19">
      <c r="A307" s="153" t="s">
        <v>28</v>
      </c>
      <c r="E307" s="169" t="s">
        <v>1202</v>
      </c>
      <c r="F307" s="123"/>
      <c r="G307" s="123"/>
      <c r="H307" s="225" t="s">
        <v>1237</v>
      </c>
      <c r="I307" s="228"/>
      <c r="J307" s="169"/>
      <c r="K307" s="169"/>
      <c r="L307" s="120" t="s">
        <v>1238</v>
      </c>
      <c r="M307" s="169"/>
      <c r="Q307" s="4"/>
      <c r="R307" s="4"/>
      <c r="S307" s="10"/>
    </row>
    <row r="308" spans="1:19">
      <c r="A308" s="10" t="s">
        <v>28</v>
      </c>
      <c r="E308" s="169" t="s">
        <v>1202</v>
      </c>
      <c r="F308" s="123"/>
      <c r="G308" s="123"/>
      <c r="H308" s="225" t="s">
        <v>1239</v>
      </c>
      <c r="I308" s="227"/>
      <c r="J308" s="169"/>
      <c r="K308" s="169"/>
      <c r="L308" s="120" t="s">
        <v>1240</v>
      </c>
      <c r="M308" s="169"/>
      <c r="Q308" s="4"/>
      <c r="R308" s="4"/>
      <c r="S308" s="10"/>
    </row>
    <row r="309" spans="1:19">
      <c r="E309" s="169"/>
      <c r="F309" s="123"/>
      <c r="G309" s="123"/>
      <c r="H309" s="225"/>
      <c r="I309" s="228"/>
      <c r="J309" s="169"/>
      <c r="K309" s="169"/>
      <c r="L309" s="120"/>
      <c r="M309" s="169"/>
      <c r="Q309" s="4"/>
      <c r="R309" s="4"/>
      <c r="S309" s="10"/>
    </row>
    <row r="310" spans="1:19">
      <c r="E310" s="169"/>
      <c r="F310" s="123"/>
      <c r="G310" s="123"/>
      <c r="H310" s="228"/>
      <c r="I310" s="227"/>
      <c r="J310" s="169"/>
      <c r="K310" s="169"/>
      <c r="L310" s="169"/>
      <c r="M310" s="169"/>
      <c r="Q310" s="4"/>
      <c r="R310" s="4"/>
      <c r="S310" s="10"/>
    </row>
    <row r="311" spans="1:19">
      <c r="E311" s="169"/>
      <c r="F311" s="123"/>
      <c r="G311" s="123"/>
      <c r="H311" s="228"/>
      <c r="I311" s="227"/>
      <c r="J311" s="169"/>
      <c r="K311" s="169"/>
      <c r="L311" s="169"/>
      <c r="M311" s="169"/>
      <c r="Q311" s="4"/>
      <c r="R311" s="4"/>
      <c r="S311" s="10"/>
    </row>
    <row r="312" spans="1:19">
      <c r="E312" s="169"/>
      <c r="F312" s="123"/>
      <c r="G312" s="123"/>
      <c r="H312" s="169"/>
      <c r="I312" s="228"/>
      <c r="J312" s="169"/>
      <c r="K312" s="169"/>
      <c r="L312" s="169"/>
      <c r="M312" s="169"/>
      <c r="Q312" s="4"/>
      <c r="R312" s="4"/>
      <c r="S312" s="10"/>
    </row>
    <row r="313" spans="1:19">
      <c r="E313" s="169"/>
      <c r="F313" s="123"/>
      <c r="G313" s="123"/>
      <c r="H313" s="228"/>
      <c r="I313" s="227"/>
      <c r="J313" s="169"/>
      <c r="K313" s="169"/>
      <c r="L313" s="169"/>
      <c r="M313" s="169"/>
      <c r="Q313" s="4"/>
      <c r="R313" s="4"/>
      <c r="S313" s="10"/>
    </row>
    <row r="314" spans="1:19">
      <c r="E314" s="169"/>
      <c r="F314" s="123"/>
      <c r="G314" s="123"/>
      <c r="H314" s="228"/>
      <c r="I314" s="227"/>
      <c r="J314" s="169"/>
      <c r="K314" s="169"/>
      <c r="L314" s="169"/>
      <c r="M314" s="169"/>
      <c r="Q314" s="4"/>
      <c r="R314" s="4"/>
      <c r="S314" s="10"/>
    </row>
    <row r="315" spans="1:19">
      <c r="E315" s="169"/>
      <c r="F315" s="123"/>
      <c r="G315" s="123"/>
      <c r="H315" s="169"/>
      <c r="I315" s="229"/>
      <c r="J315" s="169"/>
      <c r="K315" s="169"/>
      <c r="L315" s="169"/>
      <c r="M315" s="169"/>
      <c r="Q315" s="4"/>
      <c r="R315" s="4"/>
      <c r="S315" s="10"/>
    </row>
    <row r="316" spans="1:19">
      <c r="E316" s="169"/>
      <c r="F316" s="123"/>
      <c r="G316" s="123"/>
      <c r="H316" s="228"/>
      <c r="I316" s="227"/>
      <c r="J316" s="169"/>
      <c r="K316" s="169"/>
      <c r="L316" s="169"/>
      <c r="M316" s="169"/>
      <c r="Q316" s="4"/>
      <c r="R316" s="4"/>
      <c r="S316" s="10"/>
    </row>
    <row r="317" spans="1:19">
      <c r="E317" s="169"/>
      <c r="F317" s="123"/>
      <c r="G317" s="123"/>
      <c r="H317" s="228"/>
      <c r="I317" s="227"/>
      <c r="J317" s="169"/>
      <c r="K317" s="169"/>
      <c r="L317" s="169"/>
      <c r="M317" s="169"/>
      <c r="Q317" s="4"/>
      <c r="R317" s="4"/>
      <c r="S317" s="10"/>
    </row>
    <row r="318" spans="1:19">
      <c r="E318" s="169"/>
      <c r="F318" s="123"/>
      <c r="G318" s="123"/>
      <c r="H318" s="169"/>
      <c r="I318" s="227"/>
      <c r="J318" s="169"/>
      <c r="K318" s="169"/>
      <c r="L318" s="169"/>
      <c r="M318" s="169"/>
      <c r="Q318" s="4"/>
      <c r="R318" s="4"/>
      <c r="S318" s="10"/>
    </row>
    <row r="319" spans="1:19">
      <c r="E319" s="169"/>
      <c r="F319" s="123"/>
      <c r="G319" s="123"/>
      <c r="H319" s="169"/>
      <c r="I319" s="169"/>
      <c r="J319" s="169"/>
      <c r="K319" s="169"/>
      <c r="L319" s="169"/>
      <c r="M319" s="169"/>
      <c r="Q319" s="4"/>
      <c r="R319" s="4"/>
      <c r="S319" s="10"/>
    </row>
    <row r="320" spans="1:19">
      <c r="E320" s="169"/>
      <c r="F320" s="123"/>
      <c r="G320" s="123"/>
      <c r="H320" s="228"/>
      <c r="I320" s="227"/>
      <c r="J320" s="169"/>
      <c r="K320" s="169"/>
      <c r="L320" s="169"/>
      <c r="M320" s="169"/>
      <c r="Q320" s="4"/>
      <c r="R320" s="4"/>
      <c r="S320" s="10"/>
    </row>
    <row r="321" spans="5:19">
      <c r="E321" s="169"/>
      <c r="F321" s="123"/>
      <c r="G321" s="123"/>
      <c r="H321" s="228"/>
      <c r="I321" s="227"/>
      <c r="J321" s="169"/>
      <c r="K321" s="169"/>
      <c r="L321" s="169"/>
      <c r="M321" s="169"/>
      <c r="Q321" s="4"/>
      <c r="R321" s="4"/>
      <c r="S321" s="10"/>
    </row>
    <row r="322" spans="5:19">
      <c r="E322" s="169"/>
      <c r="F322" s="123"/>
      <c r="G322" s="123"/>
      <c r="H322" s="169"/>
      <c r="I322" s="169"/>
      <c r="J322" s="169"/>
      <c r="K322" s="169"/>
      <c r="L322" s="169"/>
      <c r="M322" s="169"/>
      <c r="Q322" s="4"/>
      <c r="R322" s="4"/>
      <c r="S322" s="10"/>
    </row>
    <row r="323" spans="5:19">
      <c r="E323" s="169"/>
      <c r="F323" s="123"/>
      <c r="G323" s="123"/>
      <c r="H323" s="228"/>
      <c r="I323" s="227"/>
      <c r="J323" s="169"/>
      <c r="K323" s="169"/>
      <c r="L323" s="169"/>
      <c r="M323" s="169"/>
      <c r="Q323" s="4"/>
      <c r="R323" s="4"/>
      <c r="S323" s="10"/>
    </row>
    <row r="324" spans="5:19">
      <c r="E324" s="169"/>
      <c r="F324" s="123"/>
      <c r="G324" s="123"/>
      <c r="H324" s="228"/>
      <c r="I324" s="169"/>
      <c r="J324" s="169"/>
      <c r="K324" s="169"/>
      <c r="L324" s="169"/>
      <c r="M324" s="169"/>
      <c r="Q324" s="4"/>
      <c r="R324" s="4"/>
      <c r="S324" s="10"/>
    </row>
    <row r="325" spans="5:19">
      <c r="E325" s="169"/>
      <c r="F325" s="123"/>
      <c r="G325" s="123"/>
      <c r="H325" s="228"/>
      <c r="I325" s="227"/>
      <c r="J325" s="169"/>
      <c r="K325" s="169"/>
      <c r="L325" s="169"/>
      <c r="M325" s="169"/>
      <c r="Q325" s="4"/>
      <c r="R325" s="4"/>
      <c r="S325" s="10"/>
    </row>
    <row r="326" spans="5:19">
      <c r="E326" s="169"/>
      <c r="F326" s="123"/>
      <c r="G326" s="123"/>
      <c r="H326" s="228"/>
      <c r="I326" s="169"/>
      <c r="J326" s="169"/>
      <c r="K326" s="169"/>
      <c r="L326" s="169"/>
      <c r="M326" s="169"/>
      <c r="Q326" s="4"/>
      <c r="R326" s="4"/>
      <c r="S326" s="10"/>
    </row>
    <row r="327" spans="5:19">
      <c r="E327" s="169"/>
      <c r="F327" s="123"/>
      <c r="G327" s="123"/>
      <c r="H327" s="228"/>
      <c r="I327" s="227"/>
      <c r="J327" s="169"/>
      <c r="K327" s="169"/>
      <c r="L327" s="169"/>
      <c r="M327" s="169"/>
      <c r="Q327" s="4"/>
      <c r="R327" s="4"/>
      <c r="S327" s="10"/>
    </row>
    <row r="328" spans="5:19">
      <c r="E328" s="169"/>
      <c r="F328" s="123"/>
      <c r="G328" s="123"/>
      <c r="H328" s="228"/>
      <c r="I328" s="169"/>
      <c r="J328" s="169"/>
      <c r="K328" s="169"/>
      <c r="L328" s="169"/>
      <c r="M328" s="169"/>
      <c r="Q328" s="4"/>
      <c r="R328" s="4"/>
      <c r="S328" s="10"/>
    </row>
    <row r="329" spans="5:19">
      <c r="E329" s="169"/>
      <c r="F329" s="123"/>
      <c r="G329" s="123"/>
      <c r="H329" s="228"/>
      <c r="I329" s="227"/>
      <c r="J329" s="169"/>
      <c r="K329" s="169"/>
      <c r="L329" s="169"/>
      <c r="M329" s="169"/>
      <c r="Q329" s="4"/>
      <c r="R329" s="4"/>
      <c r="S329" s="10"/>
    </row>
    <row r="330" spans="5:19">
      <c r="E330" s="169"/>
      <c r="F330" s="123"/>
      <c r="G330" s="123"/>
      <c r="H330" s="228"/>
      <c r="I330" s="227"/>
      <c r="J330" s="169"/>
      <c r="K330" s="169"/>
      <c r="L330" s="169"/>
      <c r="M330" s="169"/>
      <c r="Q330" s="4"/>
      <c r="R330" s="4"/>
      <c r="S330" s="10"/>
    </row>
    <row r="331" spans="5:19">
      <c r="E331" s="169"/>
      <c r="F331" s="123"/>
      <c r="G331" s="123"/>
      <c r="H331" s="169"/>
      <c r="I331" s="227"/>
      <c r="J331" s="169"/>
      <c r="K331" s="169"/>
      <c r="L331" s="169"/>
      <c r="M331" s="169"/>
      <c r="Q331" s="4"/>
      <c r="R331" s="4"/>
      <c r="S331" s="10"/>
    </row>
    <row r="332" spans="5:19">
      <c r="E332" s="169"/>
      <c r="F332" s="123"/>
      <c r="G332" s="123"/>
      <c r="H332" s="169"/>
      <c r="I332" s="169"/>
      <c r="J332" s="169"/>
      <c r="K332" s="169"/>
      <c r="L332" s="169"/>
      <c r="M332" s="169"/>
      <c r="Q332" s="4"/>
      <c r="R332" s="4"/>
      <c r="S332" s="10"/>
    </row>
    <row r="333" spans="5:19">
      <c r="E333" s="169"/>
      <c r="F333" s="123"/>
      <c r="G333" s="123"/>
      <c r="H333" s="228"/>
      <c r="I333" s="227"/>
      <c r="J333" s="169"/>
      <c r="K333" s="169"/>
      <c r="L333" s="169"/>
      <c r="M333" s="169"/>
      <c r="Q333" s="4"/>
      <c r="R333" s="4"/>
      <c r="S333" s="10"/>
    </row>
    <row r="334" spans="5:19">
      <c r="E334" s="169"/>
      <c r="F334" s="123"/>
      <c r="G334" s="123"/>
      <c r="H334" s="229"/>
      <c r="I334" s="227"/>
      <c r="J334" s="169"/>
      <c r="K334" s="169"/>
      <c r="L334" s="169"/>
      <c r="M334" s="169"/>
      <c r="Q334" s="4"/>
      <c r="R334" s="4"/>
      <c r="S334" s="10"/>
    </row>
    <row r="335" spans="5:19">
      <c r="E335" s="169"/>
      <c r="F335" s="123"/>
      <c r="G335" s="123"/>
      <c r="H335" s="169"/>
      <c r="I335" s="228"/>
      <c r="J335" s="169"/>
      <c r="K335" s="169"/>
      <c r="L335" s="169"/>
      <c r="M335" s="169"/>
      <c r="Q335" s="4"/>
      <c r="R335" s="4"/>
      <c r="S335" s="10"/>
    </row>
    <row r="336" spans="5:19">
      <c r="E336" s="169"/>
      <c r="F336" s="123"/>
      <c r="G336" s="123"/>
      <c r="H336" s="228"/>
      <c r="I336" s="227"/>
      <c r="J336" s="169"/>
      <c r="K336" s="169"/>
      <c r="L336" s="169"/>
      <c r="M336" s="169"/>
      <c r="Q336" s="4"/>
      <c r="R336" s="4"/>
      <c r="S336" s="10"/>
    </row>
    <row r="337" spans="5:19">
      <c r="E337" s="169"/>
      <c r="F337" s="123"/>
      <c r="G337" s="123"/>
      <c r="H337" s="229"/>
      <c r="I337" s="228"/>
      <c r="J337" s="169"/>
      <c r="K337" s="169"/>
      <c r="L337" s="169"/>
      <c r="M337" s="169"/>
      <c r="Q337" s="4"/>
      <c r="R337" s="4"/>
      <c r="S337" s="10"/>
    </row>
    <row r="338" spans="5:19">
      <c r="E338" s="169"/>
      <c r="F338" s="123"/>
      <c r="G338" s="123"/>
      <c r="H338" s="228"/>
      <c r="I338" s="227"/>
      <c r="J338" s="169"/>
      <c r="K338" s="169"/>
      <c r="L338" s="169"/>
      <c r="M338" s="169"/>
      <c r="Q338" s="4"/>
      <c r="R338" s="4"/>
      <c r="S338" s="10"/>
    </row>
    <row r="339" spans="5:19">
      <c r="E339" s="169"/>
      <c r="F339" s="123"/>
      <c r="G339" s="123"/>
      <c r="H339" s="229"/>
      <c r="I339" s="227"/>
      <c r="J339" s="169"/>
      <c r="K339" s="169"/>
      <c r="L339" s="169"/>
      <c r="M339" s="169"/>
      <c r="Q339" s="10"/>
      <c r="R339" s="10"/>
      <c r="S339" s="10"/>
    </row>
    <row r="340" spans="5:19">
      <c r="E340" s="169"/>
      <c r="F340" s="123"/>
      <c r="G340" s="123"/>
      <c r="H340" s="169"/>
      <c r="I340" s="229"/>
      <c r="J340" s="169"/>
      <c r="K340" s="169"/>
      <c r="L340" s="169"/>
      <c r="M340" s="169"/>
      <c r="Q340" s="10"/>
      <c r="R340" s="10"/>
      <c r="S340" s="10"/>
    </row>
    <row r="341" spans="5:19">
      <c r="E341" s="169"/>
      <c r="F341" s="123"/>
      <c r="G341" s="123"/>
      <c r="H341" s="228"/>
      <c r="I341" s="227"/>
      <c r="J341" s="169"/>
      <c r="K341" s="169"/>
      <c r="L341" s="169"/>
      <c r="M341" s="169"/>
      <c r="Q341" s="10"/>
      <c r="R341" s="10"/>
      <c r="S341" s="10"/>
    </row>
    <row r="342" spans="5:19">
      <c r="E342" s="169"/>
      <c r="F342" s="123"/>
      <c r="G342" s="123"/>
      <c r="H342" s="229"/>
      <c r="I342" s="227"/>
      <c r="J342" s="169"/>
      <c r="K342" s="169"/>
      <c r="L342" s="169"/>
      <c r="M342" s="169"/>
      <c r="Q342" s="10"/>
      <c r="R342" s="10"/>
      <c r="S342" s="10"/>
    </row>
    <row r="343" spans="5:19">
      <c r="E343" s="169"/>
      <c r="F343" s="123"/>
      <c r="G343" s="123"/>
      <c r="H343" s="169"/>
      <c r="I343" s="227"/>
      <c r="J343" s="169"/>
      <c r="K343" s="169"/>
      <c r="L343" s="169"/>
      <c r="M343" s="169"/>
      <c r="Q343" s="10"/>
      <c r="R343" s="10"/>
      <c r="S343" s="10"/>
    </row>
    <row r="344" spans="5:19">
      <c r="E344" s="169"/>
      <c r="F344" s="123"/>
      <c r="G344" s="123"/>
      <c r="H344" s="169"/>
      <c r="I344" s="227"/>
      <c r="J344" s="169"/>
      <c r="K344" s="169"/>
      <c r="L344" s="169"/>
      <c r="M344" s="169"/>
      <c r="Q344" s="10"/>
      <c r="R344" s="10"/>
      <c r="S344" s="10"/>
    </row>
    <row r="345" spans="5:19">
      <c r="E345" s="169"/>
      <c r="F345" s="123"/>
      <c r="G345" s="123"/>
      <c r="H345" s="169"/>
      <c r="I345" s="169"/>
      <c r="J345" s="169"/>
      <c r="K345" s="169"/>
      <c r="L345" s="169"/>
      <c r="M345" s="169"/>
      <c r="Q345" s="10"/>
      <c r="R345" s="10"/>
      <c r="S345" s="10"/>
    </row>
    <row r="346" spans="5:19">
      <c r="E346" s="169"/>
      <c r="F346" s="123"/>
      <c r="G346" s="123"/>
      <c r="H346" s="228"/>
      <c r="I346" s="227"/>
      <c r="J346" s="169"/>
      <c r="K346" s="169"/>
      <c r="L346" s="169"/>
      <c r="M346" s="169"/>
      <c r="Q346" s="10"/>
      <c r="R346" s="10"/>
      <c r="S346" s="10"/>
    </row>
    <row r="347" spans="5:19">
      <c r="E347" s="169"/>
      <c r="F347" s="123"/>
      <c r="G347" s="123"/>
      <c r="H347" s="229"/>
      <c r="I347" s="227"/>
      <c r="J347" s="169"/>
      <c r="K347" s="169"/>
      <c r="L347" s="169"/>
      <c r="M347" s="169"/>
      <c r="Q347" s="10"/>
      <c r="R347" s="10"/>
      <c r="S347" s="10"/>
    </row>
    <row r="348" spans="5:19">
      <c r="E348" s="169"/>
      <c r="F348" s="123"/>
      <c r="G348" s="123"/>
      <c r="H348" s="169"/>
      <c r="I348" s="227"/>
      <c r="J348" s="169"/>
      <c r="K348" s="169"/>
      <c r="L348" s="169"/>
      <c r="M348" s="169"/>
      <c r="Q348" s="10"/>
      <c r="R348" s="10"/>
      <c r="S348" s="10"/>
    </row>
    <row r="349" spans="5:19">
      <c r="E349" s="169"/>
      <c r="F349" s="123"/>
      <c r="G349" s="123"/>
      <c r="H349" s="169"/>
      <c r="I349" s="227"/>
      <c r="J349" s="169"/>
      <c r="K349" s="169"/>
      <c r="L349" s="169"/>
      <c r="M349" s="169"/>
      <c r="Q349" s="10"/>
      <c r="R349" s="10"/>
      <c r="S349" s="10"/>
    </row>
    <row r="350" spans="5:19">
      <c r="E350" s="169"/>
      <c r="F350" s="123"/>
      <c r="G350" s="123"/>
      <c r="H350" s="169"/>
      <c r="I350" s="169"/>
      <c r="J350" s="169"/>
      <c r="K350" s="169"/>
      <c r="L350" s="169"/>
      <c r="M350" s="169"/>
      <c r="Q350" s="10"/>
      <c r="R350" s="10"/>
      <c r="S350" s="10"/>
    </row>
    <row r="351" spans="5:19">
      <c r="E351" s="169"/>
      <c r="F351" s="123"/>
      <c r="G351" s="123"/>
      <c r="H351" s="228"/>
      <c r="I351" s="227"/>
      <c r="J351" s="169"/>
      <c r="K351" s="169"/>
      <c r="L351" s="169"/>
      <c r="M351" s="169"/>
      <c r="Q351" s="10"/>
      <c r="R351" s="10"/>
      <c r="S351" s="10"/>
    </row>
    <row r="352" spans="5:19">
      <c r="E352" s="169"/>
      <c r="F352" s="123"/>
      <c r="G352" s="123"/>
      <c r="H352" s="228"/>
      <c r="I352" s="227"/>
      <c r="J352" s="169"/>
      <c r="K352" s="169"/>
      <c r="L352" s="169"/>
      <c r="M352" s="169"/>
      <c r="Q352" s="10"/>
      <c r="R352" s="10"/>
      <c r="S352" s="10"/>
    </row>
    <row r="353" spans="8:19">
      <c r="H353" s="169"/>
      <c r="I353" s="229"/>
      <c r="J353" s="169"/>
      <c r="K353" s="169"/>
      <c r="L353" s="169"/>
      <c r="M353" s="169"/>
      <c r="Q353" s="10"/>
      <c r="R353" s="10"/>
      <c r="S353" s="10"/>
    </row>
    <row r="354" spans="8:19">
      <c r="H354" s="228"/>
      <c r="I354" s="227"/>
      <c r="J354" s="169"/>
      <c r="K354" s="169"/>
      <c r="L354" s="169"/>
      <c r="M354" s="169"/>
      <c r="Q354" s="10"/>
      <c r="R354" s="10"/>
      <c r="S354" s="10"/>
    </row>
    <row r="355" spans="8:19">
      <c r="H355" s="228"/>
      <c r="I355" s="227"/>
      <c r="J355" s="169"/>
      <c r="K355" s="169"/>
      <c r="L355" s="169"/>
      <c r="M355" s="169"/>
      <c r="Q355" s="10"/>
      <c r="R355" s="10"/>
      <c r="S355" s="10"/>
    </row>
    <row r="356" spans="8:19">
      <c r="H356" s="169"/>
      <c r="I356" s="228"/>
      <c r="J356" s="169"/>
      <c r="K356" s="169"/>
      <c r="L356" s="169"/>
      <c r="M356" s="169"/>
      <c r="Q356" s="10"/>
      <c r="R356" s="10"/>
      <c r="S356" s="10"/>
    </row>
    <row r="357" spans="8:19">
      <c r="H357" s="228"/>
      <c r="I357" s="227"/>
      <c r="J357" s="169"/>
      <c r="K357" s="169"/>
      <c r="L357" s="169"/>
      <c r="M357" s="169"/>
      <c r="Q357" s="10"/>
      <c r="R357" s="10"/>
      <c r="S357" s="10"/>
    </row>
    <row r="358" spans="8:19">
      <c r="H358" s="228"/>
      <c r="I358" s="227"/>
      <c r="J358" s="169"/>
      <c r="K358" s="169"/>
      <c r="L358" s="169"/>
      <c r="M358" s="169"/>
      <c r="Q358" s="10"/>
      <c r="R358" s="10"/>
      <c r="S358" s="10"/>
    </row>
    <row r="359" spans="8:19">
      <c r="H359" s="169"/>
      <c r="I359" s="228"/>
      <c r="J359" s="169"/>
      <c r="K359" s="169"/>
      <c r="L359" s="169"/>
      <c r="M359" s="169"/>
      <c r="Q359" s="10"/>
      <c r="R359" s="10"/>
      <c r="S359" s="10"/>
    </row>
    <row r="360" spans="8:19">
      <c r="H360" s="228"/>
      <c r="I360" s="227"/>
      <c r="J360" s="169"/>
      <c r="K360" s="169"/>
      <c r="L360" s="169"/>
      <c r="M360" s="169"/>
      <c r="Q360" s="10"/>
      <c r="R360" s="10"/>
      <c r="S360" s="10"/>
    </row>
    <row r="361" spans="8:19">
      <c r="H361" s="228"/>
      <c r="I361" s="169"/>
      <c r="J361" s="169"/>
      <c r="K361" s="169"/>
      <c r="L361" s="169"/>
      <c r="M361" s="169"/>
      <c r="Q361" s="10"/>
      <c r="R361" s="10"/>
      <c r="S361" s="10"/>
    </row>
    <row r="362" spans="8:19">
      <c r="H362" s="169"/>
      <c r="I362" s="169"/>
      <c r="J362" s="169"/>
      <c r="K362" s="169"/>
      <c r="L362" s="169"/>
      <c r="M362" s="169"/>
      <c r="Q362" s="10"/>
      <c r="R362" s="10"/>
      <c r="S362" s="10"/>
    </row>
    <row r="363" spans="8:19">
      <c r="H363" s="169"/>
      <c r="I363" s="169"/>
      <c r="J363" s="169"/>
      <c r="K363" s="169"/>
      <c r="L363" s="169"/>
      <c r="M363" s="169"/>
      <c r="Q363" s="10"/>
      <c r="R363" s="10"/>
      <c r="S363" s="10"/>
    </row>
    <row r="364" spans="8:19">
      <c r="H364" s="169"/>
      <c r="I364" s="169"/>
      <c r="J364" s="169"/>
      <c r="K364" s="169"/>
      <c r="L364" s="169"/>
      <c r="M364" s="169"/>
      <c r="Q364" s="10"/>
      <c r="R364" s="10"/>
      <c r="S364" s="10"/>
    </row>
    <row r="365" spans="8:19">
      <c r="H365" s="169"/>
      <c r="I365" s="169"/>
      <c r="J365" s="169"/>
      <c r="K365" s="169"/>
      <c r="L365" s="169"/>
      <c r="M365" s="169"/>
      <c r="Q365" s="10"/>
      <c r="R365" s="10"/>
      <c r="S365" s="10"/>
    </row>
    <row r="366" spans="8:19">
      <c r="H366" s="169"/>
      <c r="I366" s="169"/>
      <c r="J366" s="169"/>
      <c r="K366" s="169"/>
      <c r="L366" s="169"/>
      <c r="M366" s="169"/>
      <c r="Q366" s="10"/>
      <c r="R366" s="10"/>
      <c r="S366" s="10"/>
    </row>
    <row r="367" spans="8:19">
      <c r="H367" s="169"/>
      <c r="I367" s="169"/>
      <c r="J367" s="169"/>
      <c r="K367" s="169"/>
      <c r="L367" s="169"/>
      <c r="M367" s="169"/>
      <c r="Q367" s="10"/>
      <c r="R367" s="10"/>
      <c r="S367" s="10"/>
    </row>
    <row r="368" spans="8:19">
      <c r="H368" s="169"/>
      <c r="I368" s="169"/>
      <c r="J368" s="169"/>
      <c r="K368" s="169"/>
      <c r="L368" s="169"/>
      <c r="M368" s="169"/>
      <c r="Q368" s="10"/>
      <c r="R368" s="10"/>
      <c r="S368" s="10"/>
    </row>
    <row r="369" spans="8:19">
      <c r="H369" s="169"/>
      <c r="I369" s="169"/>
      <c r="J369" s="169"/>
      <c r="K369" s="169"/>
      <c r="L369" s="169"/>
      <c r="M369" s="169"/>
      <c r="Q369" s="10"/>
      <c r="R369" s="10"/>
      <c r="S369" s="10"/>
    </row>
    <row r="370" spans="8:19">
      <c r="H370" s="169"/>
      <c r="I370" s="169"/>
      <c r="J370" s="169"/>
      <c r="K370" s="169"/>
      <c r="L370" s="169"/>
      <c r="M370" s="169"/>
      <c r="Q370" s="10"/>
      <c r="R370" s="10"/>
      <c r="S370" s="10"/>
    </row>
    <row r="371" spans="8:19">
      <c r="H371" s="169"/>
      <c r="I371" s="169"/>
      <c r="J371" s="169"/>
      <c r="K371" s="169"/>
      <c r="L371" s="169"/>
      <c r="M371" s="169"/>
      <c r="Q371" s="10"/>
      <c r="R371" s="10"/>
      <c r="S371" s="10"/>
    </row>
    <row r="372" spans="8:19">
      <c r="H372" s="169"/>
      <c r="I372" s="169"/>
      <c r="J372" s="169"/>
      <c r="K372" s="169"/>
      <c r="L372" s="169"/>
      <c r="M372" s="169"/>
      <c r="Q372" s="10"/>
      <c r="R372" s="10"/>
      <c r="S372" s="10"/>
    </row>
    <row r="373" spans="8:19">
      <c r="H373" s="169"/>
      <c r="I373" s="169"/>
      <c r="J373" s="169"/>
      <c r="K373" s="169"/>
      <c r="L373" s="169"/>
      <c r="M373" s="169"/>
      <c r="Q373" s="10"/>
      <c r="R373" s="10"/>
      <c r="S373" s="10"/>
    </row>
    <row r="374" spans="8:19">
      <c r="H374" s="169"/>
      <c r="I374" s="169"/>
      <c r="J374" s="169"/>
      <c r="K374" s="169"/>
      <c r="L374" s="169"/>
      <c r="M374" s="169"/>
      <c r="Q374" s="10"/>
      <c r="R374" s="10"/>
      <c r="S374" s="10"/>
    </row>
    <row r="375" spans="8:19">
      <c r="H375" s="169"/>
      <c r="I375" s="169"/>
      <c r="J375" s="169"/>
      <c r="K375" s="169"/>
      <c r="L375" s="169"/>
      <c r="M375" s="169"/>
      <c r="Q375" s="10"/>
      <c r="R375" s="10"/>
      <c r="S375" s="10"/>
    </row>
    <row r="376" spans="8:19">
      <c r="H376" s="169"/>
      <c r="I376" s="169"/>
      <c r="J376" s="169"/>
      <c r="K376" s="169"/>
      <c r="L376" s="169"/>
      <c r="M376" s="169"/>
      <c r="Q376" s="10"/>
      <c r="R376" s="10"/>
      <c r="S376" s="10"/>
    </row>
    <row r="377" spans="8:19">
      <c r="H377" s="169"/>
      <c r="I377" s="169"/>
      <c r="J377" s="169"/>
      <c r="K377" s="169"/>
      <c r="L377" s="169"/>
      <c r="M377" s="169"/>
      <c r="Q377" s="10"/>
      <c r="R377" s="10"/>
      <c r="S377" s="10"/>
    </row>
    <row r="378" spans="8:19">
      <c r="H378" s="169"/>
      <c r="I378" s="169"/>
      <c r="J378" s="169"/>
      <c r="K378" s="169"/>
      <c r="L378" s="169"/>
      <c r="M378" s="169"/>
      <c r="Q378" s="10"/>
      <c r="R378" s="10"/>
      <c r="S378" s="10"/>
    </row>
    <row r="379" spans="8:19">
      <c r="H379" s="169"/>
      <c r="I379" s="169"/>
      <c r="J379" s="169"/>
      <c r="K379" s="169"/>
      <c r="L379" s="169"/>
      <c r="M379" s="169"/>
      <c r="Q379" s="10"/>
      <c r="R379" s="10"/>
      <c r="S379" s="10"/>
    </row>
    <row r="380" spans="8:19">
      <c r="H380" s="169"/>
      <c r="I380" s="169"/>
      <c r="J380" s="169"/>
      <c r="K380" s="169"/>
      <c r="L380" s="169"/>
      <c r="M380" s="169"/>
      <c r="Q380" s="10"/>
      <c r="R380" s="10"/>
      <c r="S380" s="10"/>
    </row>
    <row r="381" spans="8:19">
      <c r="H381" s="169"/>
      <c r="I381" s="169"/>
      <c r="J381" s="169"/>
      <c r="K381" s="169"/>
      <c r="L381" s="169"/>
      <c r="M381" s="169"/>
      <c r="Q381" s="10"/>
      <c r="R381" s="10"/>
      <c r="S381" s="10"/>
    </row>
    <row r="382" spans="8:19">
      <c r="H382" s="169"/>
      <c r="I382" s="169"/>
      <c r="J382" s="169"/>
      <c r="K382" s="169"/>
      <c r="L382" s="169"/>
      <c r="M382" s="169"/>
      <c r="Q382" s="10"/>
      <c r="R382" s="10"/>
      <c r="S382" s="10"/>
    </row>
    <row r="383" spans="8:19">
      <c r="H383" s="169"/>
      <c r="I383" s="169"/>
      <c r="J383" s="169"/>
      <c r="K383" s="169"/>
      <c r="L383" s="169"/>
      <c r="M383" s="169"/>
      <c r="Q383" s="10"/>
      <c r="R383" s="10"/>
      <c r="S383" s="10"/>
    </row>
    <row r="384" spans="8:19">
      <c r="H384" s="169"/>
      <c r="I384" s="169"/>
      <c r="J384" s="169"/>
      <c r="K384" s="169"/>
      <c r="L384" s="169"/>
      <c r="M384" s="169"/>
      <c r="Q384" s="10"/>
      <c r="R384" s="10"/>
      <c r="S384" s="10"/>
    </row>
    <row r="385" spans="17:19">
      <c r="Q385" s="10"/>
      <c r="R385" s="10"/>
      <c r="S385" s="10"/>
    </row>
    <row r="386" spans="17:19">
      <c r="Q386" s="10"/>
      <c r="R386" s="10"/>
      <c r="S386" s="10"/>
    </row>
    <row r="387" spans="17:19">
      <c r="Q387" s="10"/>
      <c r="R387" s="10"/>
      <c r="S387" s="10"/>
    </row>
    <row r="388" spans="17:19">
      <c r="Q388" s="10"/>
      <c r="R388" s="10"/>
      <c r="S388" s="10"/>
    </row>
    <row r="389" spans="17:19">
      <c r="Q389" s="10"/>
      <c r="R389" s="10"/>
      <c r="S389" s="10"/>
    </row>
    <row r="390" spans="17:19">
      <c r="Q390" s="10"/>
      <c r="R390" s="10"/>
      <c r="S390" s="10"/>
    </row>
    <row r="391" spans="17:19">
      <c r="Q391" s="10"/>
      <c r="R391" s="10"/>
      <c r="S391" s="10"/>
    </row>
    <row r="392" spans="17:19">
      <c r="Q392" s="10"/>
      <c r="R392" s="10"/>
      <c r="S392" s="10"/>
    </row>
    <row r="393" spans="17:19">
      <c r="Q393" s="10"/>
      <c r="R393" s="10"/>
      <c r="S393" s="10"/>
    </row>
    <row r="394" spans="17:19">
      <c r="Q394" s="10"/>
      <c r="R394" s="10"/>
      <c r="S394" s="10"/>
    </row>
    <row r="395" spans="17:19">
      <c r="Q395" s="10"/>
      <c r="R395" s="10"/>
      <c r="S395" s="10"/>
    </row>
    <row r="396" spans="17:19">
      <c r="Q396" s="10"/>
      <c r="R396" s="10"/>
      <c r="S396" s="10"/>
    </row>
    <row r="397" spans="17:19">
      <c r="Q397" s="10"/>
      <c r="R397" s="10"/>
      <c r="S397" s="10"/>
    </row>
    <row r="398" spans="17:19">
      <c r="Q398" s="10"/>
      <c r="R398" s="10"/>
      <c r="S398" s="10"/>
    </row>
    <row r="399" spans="17:19">
      <c r="Q399" s="10"/>
      <c r="R399" s="10"/>
      <c r="S399" s="10"/>
    </row>
    <row r="400" spans="17:19">
      <c r="Q400" s="10"/>
      <c r="R400" s="10"/>
      <c r="S400" s="10"/>
    </row>
    <row r="401" spans="17:19">
      <c r="Q401" s="10"/>
      <c r="R401" s="10"/>
      <c r="S401" s="10"/>
    </row>
    <row r="402" spans="17:19">
      <c r="Q402" s="10"/>
      <c r="R402" s="10"/>
      <c r="S402" s="10"/>
    </row>
    <row r="403" spans="17:19">
      <c r="Q403" s="10"/>
      <c r="R403" s="10"/>
      <c r="S403" s="10"/>
    </row>
    <row r="404" spans="17:19">
      <c r="Q404" s="10"/>
      <c r="R404" s="10"/>
      <c r="S404" s="10"/>
    </row>
    <row r="405" spans="17:19">
      <c r="Q405" s="10"/>
      <c r="R405" s="10"/>
      <c r="S405" s="10"/>
    </row>
    <row r="406" spans="17:19">
      <c r="Q406" s="10"/>
      <c r="R406" s="10"/>
      <c r="S406" s="10"/>
    </row>
    <row r="407" spans="17:19">
      <c r="Q407" s="10"/>
      <c r="R407" s="10"/>
      <c r="S407" s="10"/>
    </row>
    <row r="408" spans="17:19">
      <c r="Q408" s="10"/>
      <c r="R408" s="10"/>
      <c r="S408" s="10"/>
    </row>
    <row r="409" spans="17:19">
      <c r="Q409" s="10"/>
      <c r="R409" s="10"/>
      <c r="S409" s="10"/>
    </row>
    <row r="410" spans="17:19">
      <c r="Q410" s="10"/>
      <c r="R410" s="10"/>
      <c r="S410" s="10"/>
    </row>
    <row r="411" spans="17:19">
      <c r="Q411" s="10"/>
      <c r="R411" s="10"/>
      <c r="S411" s="10"/>
    </row>
    <row r="412" spans="17:19">
      <c r="Q412" s="10"/>
      <c r="R412" s="10"/>
      <c r="S412" s="10"/>
    </row>
    <row r="413" spans="17:19">
      <c r="Q413" s="10"/>
      <c r="R413" s="10"/>
      <c r="S413" s="10"/>
    </row>
    <row r="414" spans="17:19">
      <c r="Q414" s="10"/>
      <c r="R414" s="10"/>
      <c r="S414" s="10"/>
    </row>
    <row r="415" spans="17:19">
      <c r="Q415" s="10"/>
      <c r="R415" s="10"/>
      <c r="S415" s="10"/>
    </row>
    <row r="416" spans="17:19">
      <c r="Q416" s="10"/>
      <c r="R416" s="10"/>
      <c r="S416" s="10"/>
    </row>
    <row r="417" spans="17:19">
      <c r="Q417" s="10"/>
      <c r="R417" s="10"/>
      <c r="S417" s="10"/>
    </row>
    <row r="418" spans="17:19">
      <c r="Q418" s="10"/>
      <c r="R418" s="10"/>
      <c r="S418" s="10"/>
    </row>
    <row r="419" spans="17:19">
      <c r="Q419" s="10"/>
      <c r="R419" s="10"/>
      <c r="S419" s="10"/>
    </row>
    <row r="420" spans="17:19">
      <c r="Q420" s="10"/>
      <c r="R420" s="10"/>
      <c r="S420" s="10"/>
    </row>
    <row r="421" spans="17:19">
      <c r="Q421" s="10"/>
      <c r="R421" s="10"/>
      <c r="S421" s="10"/>
    </row>
    <row r="422" spans="17:19">
      <c r="Q422" s="10"/>
      <c r="R422" s="10"/>
      <c r="S422" s="10"/>
    </row>
    <row r="423" spans="17:19">
      <c r="Q423" s="10"/>
      <c r="R423" s="10"/>
      <c r="S423" s="10"/>
    </row>
    <row r="424" spans="17:19">
      <c r="Q424" s="10"/>
      <c r="R424" s="10"/>
      <c r="S424" s="10"/>
    </row>
    <row r="425" spans="17:19">
      <c r="Q425" s="10"/>
      <c r="R425" s="10"/>
      <c r="S425" s="10"/>
    </row>
    <row r="426" spans="17:19">
      <c r="Q426" s="10"/>
      <c r="R426" s="10"/>
      <c r="S426" s="10"/>
    </row>
    <row r="427" spans="17:19">
      <c r="Q427" s="10"/>
      <c r="R427" s="10"/>
      <c r="S427" s="10"/>
    </row>
    <row r="428" spans="17:19">
      <c r="Q428" s="10"/>
      <c r="R428" s="10"/>
      <c r="S428" s="10"/>
    </row>
    <row r="429" spans="17:19">
      <c r="Q429" s="10"/>
      <c r="R429" s="10"/>
      <c r="S429" s="10"/>
    </row>
    <row r="430" spans="17:19">
      <c r="Q430" s="10"/>
      <c r="R430" s="10"/>
      <c r="S430" s="10"/>
    </row>
    <row r="431" spans="17:19">
      <c r="Q431" s="10"/>
      <c r="R431" s="10"/>
      <c r="S431" s="10"/>
    </row>
    <row r="432" spans="17:19">
      <c r="Q432" s="10"/>
      <c r="R432" s="10"/>
      <c r="S432" s="10"/>
    </row>
    <row r="433" spans="17:19">
      <c r="Q433" s="10"/>
      <c r="R433" s="10"/>
      <c r="S433" s="10"/>
    </row>
    <row r="434" spans="17:19">
      <c r="Q434" s="10"/>
      <c r="R434" s="10"/>
      <c r="S434" s="10"/>
    </row>
    <row r="435" spans="17:19">
      <c r="Q435" s="10"/>
      <c r="R435" s="10"/>
      <c r="S435" s="10"/>
    </row>
    <row r="436" spans="17:19">
      <c r="Q436" s="10"/>
      <c r="R436" s="10"/>
      <c r="S436" s="10"/>
    </row>
    <row r="437" spans="17:19">
      <c r="Q437" s="10"/>
      <c r="R437" s="10"/>
      <c r="S437" s="10"/>
    </row>
    <row r="438" spans="17:19">
      <c r="Q438" s="10"/>
      <c r="R438" s="10"/>
      <c r="S438" s="10"/>
    </row>
    <row r="439" spans="17:19">
      <c r="Q439" s="10"/>
      <c r="R439" s="10"/>
      <c r="S439" s="10"/>
    </row>
    <row r="440" spans="17:19">
      <c r="Q440" s="10"/>
      <c r="R440" s="10"/>
      <c r="S440" s="10"/>
    </row>
    <row r="441" spans="17:19">
      <c r="Q441" s="10"/>
      <c r="R441" s="10"/>
      <c r="S441" s="10"/>
    </row>
    <row r="442" spans="17:19">
      <c r="Q442" s="10"/>
      <c r="R442" s="10"/>
      <c r="S442" s="10"/>
    </row>
    <row r="443" spans="17:19">
      <c r="Q443" s="10"/>
      <c r="R443" s="10"/>
      <c r="S443" s="10"/>
    </row>
    <row r="444" spans="17:19">
      <c r="Q444" s="10"/>
      <c r="R444" s="10"/>
      <c r="S444" s="10"/>
    </row>
    <row r="445" spans="17:19">
      <c r="Q445" s="10"/>
      <c r="R445" s="10"/>
      <c r="S445" s="10"/>
    </row>
    <row r="446" spans="17:19">
      <c r="Q446" s="10"/>
      <c r="R446" s="10"/>
      <c r="S446" s="10"/>
    </row>
    <row r="447" spans="17:19">
      <c r="Q447" s="10"/>
      <c r="R447" s="10"/>
      <c r="S447" s="10"/>
    </row>
    <row r="448" spans="17:19">
      <c r="Q448" s="10"/>
      <c r="R448" s="10"/>
      <c r="S448" s="10"/>
    </row>
    <row r="449" spans="17:19">
      <c r="Q449" s="10"/>
      <c r="R449" s="10"/>
      <c r="S449" s="10"/>
    </row>
    <row r="450" spans="17:19">
      <c r="Q450" s="10"/>
      <c r="R450" s="10"/>
      <c r="S450" s="10"/>
    </row>
    <row r="451" spans="17:19">
      <c r="Q451" s="10"/>
      <c r="R451" s="10"/>
      <c r="S451" s="10"/>
    </row>
    <row r="452" spans="17:19">
      <c r="Q452" s="10"/>
      <c r="R452" s="10"/>
      <c r="S452" s="10"/>
    </row>
    <row r="453" spans="17:19">
      <c r="Q453" s="10"/>
      <c r="R453" s="10"/>
      <c r="S453" s="10"/>
    </row>
    <row r="454" spans="17:19">
      <c r="Q454" s="10"/>
      <c r="R454" s="10"/>
      <c r="S454" s="10"/>
    </row>
    <row r="455" spans="17:19">
      <c r="Q455" s="10"/>
      <c r="R455" s="10"/>
      <c r="S455" s="10"/>
    </row>
    <row r="456" spans="17:19">
      <c r="Q456" s="10"/>
      <c r="R456" s="10"/>
      <c r="S456" s="10"/>
    </row>
    <row r="457" spans="17:19">
      <c r="Q457" s="10"/>
      <c r="R457" s="10"/>
      <c r="S457" s="10"/>
    </row>
    <row r="458" spans="17:19">
      <c r="Q458" s="10"/>
      <c r="R458" s="10"/>
      <c r="S458" s="10"/>
    </row>
    <row r="459" spans="17:19">
      <c r="Q459" s="10"/>
      <c r="R459" s="10"/>
      <c r="S459" s="10"/>
    </row>
    <row r="460" spans="17:19">
      <c r="Q460" s="10"/>
      <c r="R460" s="10"/>
      <c r="S460" s="10"/>
    </row>
    <row r="461" spans="17:19">
      <c r="Q461" s="10"/>
      <c r="R461" s="10"/>
      <c r="S461" s="10"/>
    </row>
    <row r="462" spans="17:19">
      <c r="Q462" s="10"/>
      <c r="R462" s="10"/>
      <c r="S462" s="10"/>
    </row>
    <row r="463" spans="17:19">
      <c r="Q463" s="10"/>
      <c r="R463" s="10"/>
      <c r="S463" s="10"/>
    </row>
    <row r="464" spans="17:19">
      <c r="Q464" s="10"/>
      <c r="R464" s="10"/>
      <c r="S464" s="10"/>
    </row>
    <row r="465" spans="17:19">
      <c r="Q465" s="10"/>
      <c r="R465" s="10"/>
      <c r="S465" s="10"/>
    </row>
    <row r="466" spans="17:19">
      <c r="Q466" s="10"/>
      <c r="R466" s="10"/>
      <c r="S466" s="10"/>
    </row>
    <row r="467" spans="17:19">
      <c r="Q467" s="10"/>
      <c r="R467" s="10"/>
      <c r="S467" s="10"/>
    </row>
    <row r="468" spans="17:19">
      <c r="Q468" s="10"/>
      <c r="R468" s="10"/>
      <c r="S468" s="10"/>
    </row>
    <row r="469" spans="17:19">
      <c r="Q469" s="10"/>
      <c r="R469" s="10"/>
      <c r="S469" s="10"/>
    </row>
    <row r="470" spans="17:19">
      <c r="Q470" s="10"/>
      <c r="R470" s="10"/>
      <c r="S470" s="10"/>
    </row>
    <row r="471" spans="17:19">
      <c r="Q471" s="10"/>
      <c r="R471" s="10"/>
      <c r="S471" s="10"/>
    </row>
    <row r="472" spans="17:19">
      <c r="Q472" s="10"/>
      <c r="R472" s="10"/>
      <c r="S472" s="10"/>
    </row>
    <row r="473" spans="17:19">
      <c r="Q473" s="10"/>
      <c r="R473" s="10"/>
      <c r="S473" s="10"/>
    </row>
    <row r="474" spans="17:19">
      <c r="Q474" s="10"/>
      <c r="R474" s="10"/>
      <c r="S474" s="10"/>
    </row>
    <row r="475" spans="17:19">
      <c r="Q475" s="10"/>
      <c r="R475" s="10"/>
      <c r="S475" s="10"/>
    </row>
    <row r="476" spans="17:19">
      <c r="Q476" s="10"/>
      <c r="R476" s="10"/>
      <c r="S476" s="10"/>
    </row>
    <row r="477" spans="17:19">
      <c r="Q477" s="10"/>
      <c r="R477" s="10"/>
      <c r="S477" s="10"/>
    </row>
    <row r="478" spans="17:19">
      <c r="Q478" s="10"/>
      <c r="R478" s="10"/>
      <c r="S478" s="10"/>
    </row>
    <row r="479" spans="17:19">
      <c r="Q479" s="10"/>
      <c r="R479" s="10"/>
      <c r="S479" s="10"/>
    </row>
    <row r="480" spans="17:19">
      <c r="Q480" s="10"/>
      <c r="R480" s="10"/>
      <c r="S480" s="10"/>
    </row>
    <row r="481" spans="17:19">
      <c r="Q481" s="10"/>
      <c r="R481" s="10"/>
      <c r="S481" s="10"/>
    </row>
    <row r="482" spans="17:19">
      <c r="Q482" s="10"/>
      <c r="R482" s="10"/>
      <c r="S482" s="10"/>
    </row>
    <row r="483" spans="17:19">
      <c r="Q483" s="10"/>
      <c r="R483" s="10"/>
      <c r="S483" s="10"/>
    </row>
    <row r="484" spans="17:19">
      <c r="Q484" s="10"/>
      <c r="R484" s="10"/>
      <c r="S484" s="10"/>
    </row>
    <row r="485" spans="17:19">
      <c r="Q485" s="10"/>
      <c r="R485" s="10"/>
      <c r="S485" s="10"/>
    </row>
    <row r="486" spans="17:19">
      <c r="Q486" s="10"/>
      <c r="R486" s="10"/>
      <c r="S486" s="10"/>
    </row>
    <row r="487" spans="17:19">
      <c r="Q487" s="10"/>
      <c r="R487" s="10"/>
      <c r="S487" s="10"/>
    </row>
    <row r="488" spans="17:19">
      <c r="Q488" s="10"/>
      <c r="R488" s="10"/>
      <c r="S488" s="10"/>
    </row>
    <row r="489" spans="17:19">
      <c r="Q489" s="10"/>
      <c r="R489" s="10"/>
      <c r="S489" s="10"/>
    </row>
    <row r="490" spans="17:19">
      <c r="Q490" s="10"/>
      <c r="R490" s="10"/>
      <c r="S490" s="10"/>
    </row>
    <row r="491" spans="17:19">
      <c r="Q491" s="10"/>
      <c r="R491" s="10"/>
      <c r="S491" s="10"/>
    </row>
    <row r="492" spans="17:19">
      <c r="Q492" s="10"/>
      <c r="R492" s="10"/>
      <c r="S492" s="10"/>
    </row>
    <row r="493" spans="17:19">
      <c r="Q493" s="10"/>
      <c r="R493" s="10"/>
      <c r="S493" s="10"/>
    </row>
    <row r="494" spans="17:19">
      <c r="Q494" s="10"/>
      <c r="R494" s="10"/>
      <c r="S494" s="10"/>
    </row>
    <row r="495" spans="17:19">
      <c r="Q495" s="10"/>
      <c r="R495" s="10"/>
      <c r="S495" s="10"/>
    </row>
    <row r="496" spans="17:19">
      <c r="Q496" s="10"/>
      <c r="R496" s="10"/>
      <c r="S496" s="10"/>
    </row>
    <row r="497" spans="17:18">
      <c r="Q497" s="10"/>
      <c r="R497" s="10"/>
    </row>
  </sheetData>
  <autoFilter ref="A3:T309" xr:uid="{00000000-0009-0000-0000-000000000000}"/>
  <sortState xmlns:xlrd2="http://schemas.microsoft.com/office/spreadsheetml/2017/richdata2" ref="A225:T239">
    <sortCondition ref="J225:J239"/>
  </sortState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rowBreaks count="1" manualBreakCount="1">
    <brk id="278" min="7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601DA0BEE83248BD8335656267B468" ma:contentTypeVersion="13" ma:contentTypeDescription="Opret et nyt dokument." ma:contentTypeScope="" ma:versionID="be74e69146c9564bffdd4e5b90188cf9">
  <xsd:schema xmlns:xsd="http://www.w3.org/2001/XMLSchema" xmlns:xs="http://www.w3.org/2001/XMLSchema" xmlns:p="http://schemas.microsoft.com/office/2006/metadata/properties" xmlns:ns2="58bd99b0-ff02-43b1-a7f9-da2bfb04295c" xmlns:ns3="867da473-50ef-4573-9039-9b34ce386f15" targetNamespace="http://schemas.microsoft.com/office/2006/metadata/properties" ma:root="true" ma:fieldsID="2f58249bff40917f5886c15b4100fe9b" ns2:_="" ns3:_="">
    <xsd:import namespace="58bd99b0-ff02-43b1-a7f9-da2bfb04295c"/>
    <xsd:import namespace="867da473-50ef-4573-9039-9b34ce386f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bd99b0-ff02-43b1-a7f9-da2bfb0429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7da473-50ef-4573-9039-9b34ce386f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98844F-1F3F-47D7-9B4B-719264490A80}"/>
</file>

<file path=customXml/itemProps2.xml><?xml version="1.0" encoding="utf-8"?>
<ds:datastoreItem xmlns:ds="http://schemas.openxmlformats.org/officeDocument/2006/customXml" ds:itemID="{EF3426DE-FB35-4DAB-B78D-9586ED135000}"/>
</file>

<file path=customXml/itemProps3.xml><?xml version="1.0" encoding="utf-8"?>
<ds:datastoreItem xmlns:ds="http://schemas.openxmlformats.org/officeDocument/2006/customXml" ds:itemID="{8E59B9CC-E3EE-46AA-A592-D80D2DD92E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Noe Bielack</dc:creator>
  <cp:keywords/>
  <dc:description/>
  <cp:lastModifiedBy>Jacob Søndergaard Jensen</cp:lastModifiedBy>
  <cp:revision/>
  <dcterms:created xsi:type="dcterms:W3CDTF">2016-05-04T10:53:39Z</dcterms:created>
  <dcterms:modified xsi:type="dcterms:W3CDTF">2024-07-04T09:35:20Z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0x01010051601DA0BEE83248BD8335656267B468</vt:lpwstr>
  </property>
</Properties>
</file>